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MÓWIENIA\Zamówienie 2019 pow. 30 tys\9. Śmieci\"/>
    </mc:Choice>
  </mc:AlternateContent>
  <xr:revisionPtr revIDLastSave="0" documentId="8_{68424ECC-0FEB-4FF6-9220-FA48CF903CE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eny jednostkowe za 1 Mg" sheetId="1" r:id="rId1"/>
    <sheet name="Tabela nr 1" sheetId="2" r:id="rId2"/>
    <sheet name="Tabela nr 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C6" i="3" l="1"/>
  <c r="E12" i="3"/>
  <c r="E11" i="3"/>
  <c r="E10" i="3"/>
  <c r="E9" i="3"/>
  <c r="E7" i="3"/>
  <c r="E6" i="3"/>
  <c r="E13" i="3"/>
  <c r="C13" i="3"/>
  <c r="C7" i="3"/>
  <c r="C8" i="3"/>
  <c r="C9" i="3"/>
  <c r="C10" i="3"/>
  <c r="C11" i="3"/>
  <c r="C12" i="3"/>
  <c r="C12" i="2"/>
  <c r="C14" i="3" l="1"/>
  <c r="D8" i="3" s="1"/>
  <c r="D7" i="3"/>
  <c r="D11" i="3"/>
  <c r="D6" i="3" l="1"/>
  <c r="D9" i="3"/>
  <c r="D13" i="3"/>
  <c r="D12" i="3"/>
  <c r="D10" i="3"/>
  <c r="F6" i="3" l="1"/>
  <c r="G12" i="3" s="1"/>
  <c r="D14" i="3"/>
  <c r="G10" i="3" l="1"/>
  <c r="G13" i="3"/>
  <c r="G6" i="3"/>
  <c r="H6" i="3" s="1"/>
  <c r="I6" i="3" s="1"/>
  <c r="G9" i="3"/>
  <c r="H9" i="3" s="1"/>
  <c r="I9" i="3" s="1"/>
  <c r="G8" i="3"/>
  <c r="H8" i="3" s="1"/>
  <c r="I8" i="3" s="1"/>
  <c r="G11" i="3"/>
  <c r="H11" i="3" s="1"/>
  <c r="I11" i="3" s="1"/>
  <c r="G7" i="3"/>
  <c r="H7" i="3" s="1"/>
  <c r="I7" i="3" s="1"/>
  <c r="H13" i="3"/>
  <c r="I13" i="3" s="1"/>
  <c r="H10" i="3"/>
  <c r="I10" i="3" s="1"/>
  <c r="H12" i="3"/>
  <c r="I12" i="3" s="1"/>
  <c r="G14" i="3" l="1"/>
  <c r="I14" i="3"/>
  <c r="H14" i="3"/>
</calcChain>
</file>

<file path=xl/sharedStrings.xml><?xml version="1.0" encoding="utf-8"?>
<sst xmlns="http://schemas.openxmlformats.org/spreadsheetml/2006/main" count="53" uniqueCount="31">
  <si>
    <t>kategoria odpadów</t>
  </si>
  <si>
    <t>SUMA</t>
  </si>
  <si>
    <t>TABELA NR 1</t>
  </si>
  <si>
    <t xml:space="preserve">masa odpadów dla całego okresu umowy </t>
  </si>
  <si>
    <t>A</t>
  </si>
  <si>
    <t>B</t>
  </si>
  <si>
    <t>C</t>
  </si>
  <si>
    <t>w Mg</t>
  </si>
  <si>
    <t>TABELA NR 2</t>
  </si>
  <si>
    <t>% udział w masie odpadów ogółem</t>
  </si>
  <si>
    <t xml:space="preserve">E  = A x D </t>
  </si>
  <si>
    <t>F = E x 8%</t>
  </si>
  <si>
    <t>G = E + F</t>
  </si>
  <si>
    <t>D = (B1xC1+B2xC2+…B8xC8) / (B1+B2+….B8)</t>
  </si>
  <si>
    <t>Lp</t>
  </si>
  <si>
    <t>niesegregowane (zmieszane) (kod 20 03 01)</t>
  </si>
  <si>
    <t>papier - obejmujący opakowania z papieru i tektury (kod 15 01 01)</t>
  </si>
  <si>
    <t>szkło - obejmujące opakowania ze szkła (kod 15 01 07)</t>
  </si>
  <si>
    <t>zużyte opony (kod 16 01 03)</t>
  </si>
  <si>
    <t>wielkogabarytowe (kod 20 03 07)</t>
  </si>
  <si>
    <t>cena jednostkowa netto za 1 Mg</t>
  </si>
  <si>
    <t>tworzywa sztuczne i metale - obejmujące opakowania z tworzyw sztucznych, metali oraz opakowania wielomateriałowe (kod 15 01 02)</t>
  </si>
  <si>
    <t>zużyte urządzenia elektryczne i elektroniczne (kod 20 01 36)</t>
  </si>
  <si>
    <t>cena jednostkowa netto za 1Mg</t>
  </si>
  <si>
    <t>średnia ważona cen jednostkowych netto za 1Mg</t>
  </si>
  <si>
    <t xml:space="preserve">    netto</t>
  </si>
  <si>
    <t xml:space="preserve">   VAT 8%</t>
  </si>
  <si>
    <t xml:space="preserve">   brutto</t>
  </si>
  <si>
    <t>szacunkowa cena usługi</t>
  </si>
  <si>
    <t>prognozowana masa odpadów w okresie od 15.01 do 30.06.2020 r.</t>
  </si>
  <si>
    <t>bioodpady (kod 20 02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</si>
</sst>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E5" sqref="E5"/>
    </sheetView>
  </sheetViews>
  <sheetFormatPr defaultRowHeight="15" x14ac:dyDescent="0.25"/>
  <cols>
    <col min="2" max="2" width="79.140625" customWidth="1"/>
    <col min="3" max="3" width="17.7109375" customWidth="1"/>
  </cols>
  <sheetData>
    <row r="1" spans="1:4" ht="15.75" x14ac:dyDescent="0.25">
      <c r="A1" s="24" t="s">
        <v>14</v>
      </c>
      <c r="B1" s="26" t="s">
        <v>0</v>
      </c>
      <c r="C1" s="28" t="s">
        <v>20</v>
      </c>
      <c r="D1" s="5"/>
    </row>
    <row r="2" spans="1:4" ht="37.5" customHeight="1" thickBot="1" x14ac:dyDescent="0.3">
      <c r="A2" s="25"/>
      <c r="B2" s="27"/>
      <c r="C2" s="29"/>
      <c r="D2" s="5"/>
    </row>
    <row r="3" spans="1:4" ht="32.1" customHeight="1" thickBot="1" x14ac:dyDescent="0.3">
      <c r="A3" s="8">
        <v>1</v>
      </c>
      <c r="B3" s="23" t="s">
        <v>15</v>
      </c>
      <c r="C3" s="22"/>
    </row>
    <row r="4" spans="1:4" ht="32.1" customHeight="1" thickBot="1" x14ac:dyDescent="0.3">
      <c r="A4" s="8">
        <v>2</v>
      </c>
      <c r="B4" s="23" t="s">
        <v>16</v>
      </c>
      <c r="C4" s="22"/>
    </row>
    <row r="5" spans="1:4" ht="32.1" customHeight="1" thickBot="1" x14ac:dyDescent="0.3">
      <c r="A5" s="8">
        <v>3</v>
      </c>
      <c r="B5" s="23" t="s">
        <v>17</v>
      </c>
      <c r="C5" s="22"/>
    </row>
    <row r="6" spans="1:4" ht="32.1" customHeight="1" thickBot="1" x14ac:dyDescent="0.3">
      <c r="A6" s="8">
        <v>4</v>
      </c>
      <c r="B6" s="23" t="s">
        <v>21</v>
      </c>
      <c r="C6" s="22"/>
    </row>
    <row r="7" spans="1:4" ht="32.1" customHeight="1" thickBot="1" x14ac:dyDescent="0.3">
      <c r="A7" s="8">
        <v>5</v>
      </c>
      <c r="B7" s="23" t="s">
        <v>30</v>
      </c>
      <c r="C7" s="22"/>
    </row>
    <row r="8" spans="1:4" ht="32.1" customHeight="1" thickBot="1" x14ac:dyDescent="0.3">
      <c r="A8" s="8">
        <v>6</v>
      </c>
      <c r="B8" s="23" t="s">
        <v>19</v>
      </c>
      <c r="C8" s="22"/>
    </row>
    <row r="9" spans="1:4" ht="32.1" customHeight="1" thickBot="1" x14ac:dyDescent="0.3">
      <c r="A9" s="8">
        <v>7</v>
      </c>
      <c r="B9" s="23" t="s">
        <v>22</v>
      </c>
      <c r="C9" s="22"/>
    </row>
    <row r="10" spans="1:4" ht="32.1" customHeight="1" thickBot="1" x14ac:dyDescent="0.3">
      <c r="A10" s="8">
        <v>8</v>
      </c>
      <c r="B10" s="9" t="s">
        <v>18</v>
      </c>
      <c r="C10" s="22"/>
    </row>
    <row r="11" spans="1:4" ht="32.1" customHeight="1" thickBot="1" x14ac:dyDescent="0.3">
      <c r="A11" s="8">
        <v>9</v>
      </c>
      <c r="B11" s="13" t="s">
        <v>1</v>
      </c>
      <c r="C11" s="15"/>
    </row>
  </sheetData>
  <sheetProtection algorithmName="SHA-512" hashValue="vYh1nTbpuI5QVJhiS5BsoZQRA2HmnGsjp+7NHiN7/Ut2UUDakGcEwdFq6b1CrEKs/Klt4psJCVf91qI37ZpW1w==" saltValue="jgB7C+KAyHyN0drCoWgO8A==" spinCount="100000" sheet="1" objects="1" scenarios="1"/>
  <protectedRanges>
    <protectedRange sqref="C3:C10" name="Rozstęp1"/>
  </protectedRanges>
  <mergeCells count="3">
    <mergeCell ref="A1:A2"/>
    <mergeCell ref="B1:B2"/>
    <mergeCell ref="C1:C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10" sqref="C10"/>
    </sheetView>
  </sheetViews>
  <sheetFormatPr defaultRowHeight="15.75" x14ac:dyDescent="0.25"/>
  <cols>
    <col min="1" max="1" width="5.85546875" style="4" customWidth="1"/>
    <col min="2" max="2" width="65.5703125" style="4" customWidth="1"/>
    <col min="3" max="3" width="21.28515625" style="4" customWidth="1"/>
    <col min="4" max="16384" width="9.140625" style="4"/>
  </cols>
  <sheetData>
    <row r="1" spans="1:3" ht="16.5" thickBot="1" x14ac:dyDescent="0.3">
      <c r="A1" s="17" t="s">
        <v>2</v>
      </c>
    </row>
    <row r="2" spans="1:3" ht="63.75" thickBot="1" x14ac:dyDescent="0.3">
      <c r="A2" s="24" t="s">
        <v>14</v>
      </c>
      <c r="B2" s="26" t="s">
        <v>0</v>
      </c>
      <c r="C2" s="1" t="s">
        <v>29</v>
      </c>
    </row>
    <row r="3" spans="1:3" ht="16.5" thickBot="1" x14ac:dyDescent="0.3">
      <c r="A3" s="25"/>
      <c r="B3" s="27"/>
      <c r="C3" s="18" t="s">
        <v>7</v>
      </c>
    </row>
    <row r="4" spans="1:3" ht="32.1" customHeight="1" thickBot="1" x14ac:dyDescent="0.3">
      <c r="A4" s="19">
        <v>1</v>
      </c>
      <c r="B4" s="23" t="s">
        <v>15</v>
      </c>
      <c r="C4" s="20">
        <v>797.5</v>
      </c>
    </row>
    <row r="5" spans="1:3" ht="32.1" customHeight="1" thickBot="1" x14ac:dyDescent="0.3">
      <c r="A5" s="19">
        <v>2</v>
      </c>
      <c r="B5" s="23" t="s">
        <v>16</v>
      </c>
      <c r="C5" s="20">
        <v>16.5</v>
      </c>
    </row>
    <row r="6" spans="1:3" ht="32.1" customHeight="1" thickBot="1" x14ac:dyDescent="0.3">
      <c r="A6" s="19">
        <v>3</v>
      </c>
      <c r="B6" s="23" t="s">
        <v>17</v>
      </c>
      <c r="C6" s="20">
        <v>52.5</v>
      </c>
    </row>
    <row r="7" spans="1:3" ht="50.1" customHeight="1" thickBot="1" x14ac:dyDescent="0.3">
      <c r="A7" s="19">
        <v>4</v>
      </c>
      <c r="B7" s="23" t="s">
        <v>21</v>
      </c>
      <c r="C7" s="20">
        <v>49.5</v>
      </c>
    </row>
    <row r="8" spans="1:3" ht="32.1" customHeight="1" thickBot="1" x14ac:dyDescent="0.3">
      <c r="A8" s="19">
        <v>5</v>
      </c>
      <c r="B8" s="23" t="s">
        <v>30</v>
      </c>
      <c r="C8" s="20">
        <v>11</v>
      </c>
    </row>
    <row r="9" spans="1:3" ht="32.1" customHeight="1" thickBot="1" x14ac:dyDescent="0.3">
      <c r="A9" s="19">
        <v>6</v>
      </c>
      <c r="B9" s="23" t="s">
        <v>19</v>
      </c>
      <c r="C9" s="20">
        <v>32</v>
      </c>
    </row>
    <row r="10" spans="1:3" ht="32.1" customHeight="1" thickBot="1" x14ac:dyDescent="0.3">
      <c r="A10" s="19">
        <v>7</v>
      </c>
      <c r="B10" s="23" t="s">
        <v>22</v>
      </c>
      <c r="C10" s="20">
        <v>7</v>
      </c>
    </row>
    <row r="11" spans="1:3" ht="32.1" customHeight="1" thickBot="1" x14ac:dyDescent="0.3">
      <c r="A11" s="19">
        <v>8</v>
      </c>
      <c r="B11" s="23" t="s">
        <v>18</v>
      </c>
      <c r="C11" s="16">
        <v>5</v>
      </c>
    </row>
    <row r="12" spans="1:3" ht="32.1" customHeight="1" thickBot="1" x14ac:dyDescent="0.3">
      <c r="A12" s="21">
        <v>9</v>
      </c>
      <c r="B12" s="13" t="s">
        <v>1</v>
      </c>
      <c r="C12" s="16">
        <f>SUM(C4:C11)</f>
        <v>971</v>
      </c>
    </row>
  </sheetData>
  <sheetProtection algorithmName="SHA-512" hashValue="JjZf17rFxQDPkDRkmcqfiSbRBOwBHr2Pu965TEo5DlNcyYWFvU0Ba/i08hNSZ8ISrLPKGpvqe/ru/5Y4DOnZXA==" saltValue="/RAfPn+/nykU2qJqqF+ZAQ==" spinCount="100000" sheet="1" objects="1" scenarios="1"/>
  <mergeCells count="2">
    <mergeCell ref="A2:A3"/>
    <mergeCell ref="B2:B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"/>
  <sheetViews>
    <sheetView tabSelected="1" topLeftCell="A6" workbookViewId="0">
      <selection activeCell="B10" sqref="B10"/>
    </sheetView>
  </sheetViews>
  <sheetFormatPr defaultRowHeight="15.75" x14ac:dyDescent="0.25"/>
  <cols>
    <col min="1" max="1" width="4.5703125" style="4" customWidth="1"/>
    <col min="2" max="2" width="66.7109375" style="4" customWidth="1"/>
    <col min="3" max="3" width="14" style="4" customWidth="1"/>
    <col min="4" max="4" width="11.5703125" style="4" customWidth="1"/>
    <col min="5" max="5" width="11.85546875" style="4" customWidth="1"/>
    <col min="6" max="6" width="19.85546875" style="4" customWidth="1"/>
    <col min="7" max="7" width="14" style="4" bestFit="1" customWidth="1"/>
    <col min="8" max="8" width="12.85546875" style="4" customWidth="1"/>
    <col min="9" max="9" width="14" style="4" bestFit="1" customWidth="1"/>
    <col min="10" max="16384" width="9.140625" style="4"/>
  </cols>
  <sheetData>
    <row r="2" spans="1:9" ht="16.5" thickBot="1" x14ac:dyDescent="0.3">
      <c r="A2" s="3" t="s">
        <v>8</v>
      </c>
    </row>
    <row r="3" spans="1:9" s="5" customFormat="1" ht="16.5" thickBot="1" x14ac:dyDescent="0.3">
      <c r="A3" s="26" t="s">
        <v>14</v>
      </c>
      <c r="B3" s="26" t="s">
        <v>0</v>
      </c>
      <c r="C3" s="28" t="s">
        <v>3</v>
      </c>
      <c r="D3" s="28" t="s">
        <v>9</v>
      </c>
      <c r="E3" s="28" t="s">
        <v>23</v>
      </c>
      <c r="F3" s="28" t="s">
        <v>24</v>
      </c>
      <c r="G3" s="31" t="s">
        <v>28</v>
      </c>
      <c r="H3" s="32"/>
      <c r="I3" s="33"/>
    </row>
    <row r="4" spans="1:9" s="5" customFormat="1" ht="74.25" customHeight="1" thickBot="1" x14ac:dyDescent="0.3">
      <c r="A4" s="30"/>
      <c r="B4" s="30"/>
      <c r="C4" s="29"/>
      <c r="D4" s="29"/>
      <c r="E4" s="29"/>
      <c r="F4" s="29"/>
      <c r="G4" s="2" t="s">
        <v>25</v>
      </c>
      <c r="H4" s="2" t="s">
        <v>26</v>
      </c>
      <c r="I4" s="2" t="s">
        <v>27</v>
      </c>
    </row>
    <row r="5" spans="1:9" ht="63.75" thickBot="1" x14ac:dyDescent="0.3">
      <c r="A5" s="27"/>
      <c r="B5" s="27"/>
      <c r="C5" s="6" t="s">
        <v>4</v>
      </c>
      <c r="D5" s="6" t="s">
        <v>5</v>
      </c>
      <c r="E5" s="6" t="s">
        <v>6</v>
      </c>
      <c r="F5" s="7" t="s">
        <v>13</v>
      </c>
      <c r="G5" s="6" t="s">
        <v>10</v>
      </c>
      <c r="H5" s="6" t="s">
        <v>11</v>
      </c>
      <c r="I5" s="6" t="s">
        <v>12</v>
      </c>
    </row>
    <row r="6" spans="1:9" ht="35.1" customHeight="1" thickBot="1" x14ac:dyDescent="0.3">
      <c r="A6" s="8">
        <v>1</v>
      </c>
      <c r="B6" s="23" t="s">
        <v>15</v>
      </c>
      <c r="C6" s="12">
        <f>'Tabela nr 1'!C4</f>
        <v>797.5</v>
      </c>
      <c r="D6" s="10">
        <f t="shared" ref="D6:D12" si="0">(C6*100)/$C$14</f>
        <v>82.131822863027807</v>
      </c>
      <c r="E6" s="11">
        <f>'ceny jednostkowe za 1 Mg'!C3</f>
        <v>0</v>
      </c>
      <c r="F6" s="34">
        <f>ROUND((D6*E6+D7*E7+D8*E8+D9*E9+D10*E10+D11*E11+D12*E12+D13*E13)/(D6+D7+D8+D9+D10+D11+D12+D13),2)</f>
        <v>0</v>
      </c>
      <c r="G6" s="12">
        <f>ROUND(C6*$F$6,2)</f>
        <v>0</v>
      </c>
      <c r="H6" s="12">
        <f>ROUND(G6*8%,2)</f>
        <v>0</v>
      </c>
      <c r="I6" s="12">
        <f>G6+H6</f>
        <v>0</v>
      </c>
    </row>
    <row r="7" spans="1:9" ht="35.1" customHeight="1" thickBot="1" x14ac:dyDescent="0.3">
      <c r="A7" s="8">
        <v>2</v>
      </c>
      <c r="B7" s="23" t="s">
        <v>16</v>
      </c>
      <c r="C7" s="12">
        <f>'Tabela nr 1'!C5</f>
        <v>16.5</v>
      </c>
      <c r="D7" s="10">
        <f t="shared" si="0"/>
        <v>1.6992790937178166</v>
      </c>
      <c r="E7" s="11">
        <f>'ceny jednostkowe za 1 Mg'!C4</f>
        <v>0</v>
      </c>
      <c r="F7" s="35"/>
      <c r="G7" s="12">
        <f t="shared" ref="G7:G13" si="1">ROUND(C7*$F$6,2)</f>
        <v>0</v>
      </c>
      <c r="H7" s="12">
        <f t="shared" ref="H7:H13" si="2">ROUND(G7*8%,2)</f>
        <v>0</v>
      </c>
      <c r="I7" s="12">
        <f t="shared" ref="I7:I13" si="3">G7+H7</f>
        <v>0</v>
      </c>
    </row>
    <row r="8" spans="1:9" ht="35.1" customHeight="1" thickBot="1" x14ac:dyDescent="0.3">
      <c r="A8" s="8">
        <v>3</v>
      </c>
      <c r="B8" s="23" t="s">
        <v>17</v>
      </c>
      <c r="C8" s="12">
        <f>'Tabela nr 1'!C6</f>
        <v>52.5</v>
      </c>
      <c r="D8" s="10">
        <f t="shared" si="0"/>
        <v>5.4067971163748716</v>
      </c>
      <c r="E8" s="11">
        <f>'ceny jednostkowe za 1 Mg'!C5</f>
        <v>0</v>
      </c>
      <c r="F8" s="35"/>
      <c r="G8" s="12">
        <f t="shared" si="1"/>
        <v>0</v>
      </c>
      <c r="H8" s="12">
        <f t="shared" si="2"/>
        <v>0</v>
      </c>
      <c r="I8" s="12">
        <f t="shared" si="3"/>
        <v>0</v>
      </c>
    </row>
    <row r="9" spans="1:9" ht="50.1" customHeight="1" thickBot="1" x14ac:dyDescent="0.3">
      <c r="A9" s="8">
        <v>4</v>
      </c>
      <c r="B9" s="23" t="s">
        <v>21</v>
      </c>
      <c r="C9" s="12">
        <f>'Tabela nr 1'!C7</f>
        <v>49.5</v>
      </c>
      <c r="D9" s="10">
        <f t="shared" si="0"/>
        <v>5.09783728115345</v>
      </c>
      <c r="E9" s="11">
        <f>'ceny jednostkowe za 1 Mg'!C6</f>
        <v>0</v>
      </c>
      <c r="F9" s="35"/>
      <c r="G9" s="12">
        <f t="shared" si="1"/>
        <v>0</v>
      </c>
      <c r="H9" s="12">
        <f t="shared" si="2"/>
        <v>0</v>
      </c>
      <c r="I9" s="12">
        <f t="shared" si="3"/>
        <v>0</v>
      </c>
    </row>
    <row r="10" spans="1:9" ht="35.1" customHeight="1" thickBot="1" x14ac:dyDescent="0.3">
      <c r="A10" s="8">
        <v>5</v>
      </c>
      <c r="B10" s="23" t="s">
        <v>30</v>
      </c>
      <c r="C10" s="12">
        <f>'Tabela nr 1'!C8</f>
        <v>11</v>
      </c>
      <c r="D10" s="10">
        <f t="shared" si="0"/>
        <v>1.1328527291452111</v>
      </c>
      <c r="E10" s="11">
        <f>'ceny jednostkowe za 1 Mg'!C7</f>
        <v>0</v>
      </c>
      <c r="F10" s="35"/>
      <c r="G10" s="12">
        <f t="shared" si="1"/>
        <v>0</v>
      </c>
      <c r="H10" s="12">
        <f t="shared" si="2"/>
        <v>0</v>
      </c>
      <c r="I10" s="12">
        <f t="shared" si="3"/>
        <v>0</v>
      </c>
    </row>
    <row r="11" spans="1:9" ht="35.1" customHeight="1" thickBot="1" x14ac:dyDescent="0.3">
      <c r="A11" s="8">
        <v>6</v>
      </c>
      <c r="B11" s="23" t="s">
        <v>19</v>
      </c>
      <c r="C11" s="12">
        <f>'Tabela nr 1'!C9</f>
        <v>32</v>
      </c>
      <c r="D11" s="10">
        <f t="shared" si="0"/>
        <v>3.2955715756951598</v>
      </c>
      <c r="E11" s="11">
        <f>'ceny jednostkowe za 1 Mg'!C8</f>
        <v>0</v>
      </c>
      <c r="F11" s="35"/>
      <c r="G11" s="12">
        <f t="shared" si="1"/>
        <v>0</v>
      </c>
      <c r="H11" s="12">
        <f t="shared" si="2"/>
        <v>0</v>
      </c>
      <c r="I11" s="12">
        <f t="shared" si="3"/>
        <v>0</v>
      </c>
    </row>
    <row r="12" spans="1:9" ht="35.1" customHeight="1" thickBot="1" x14ac:dyDescent="0.3">
      <c r="A12" s="8">
        <v>7</v>
      </c>
      <c r="B12" s="23" t="s">
        <v>22</v>
      </c>
      <c r="C12" s="12">
        <f>'Tabela nr 1'!C10</f>
        <v>7</v>
      </c>
      <c r="D12" s="10">
        <f t="shared" si="0"/>
        <v>0.7209062821833162</v>
      </c>
      <c r="E12" s="11">
        <f>'ceny jednostkowe za 1 Mg'!C9</f>
        <v>0</v>
      </c>
      <c r="F12" s="35"/>
      <c r="G12" s="12">
        <f t="shared" si="1"/>
        <v>0</v>
      </c>
      <c r="H12" s="12">
        <f t="shared" si="2"/>
        <v>0</v>
      </c>
      <c r="I12" s="12">
        <f t="shared" si="3"/>
        <v>0</v>
      </c>
    </row>
    <row r="13" spans="1:9" ht="35.1" customHeight="1" thickBot="1" x14ac:dyDescent="0.3">
      <c r="A13" s="8">
        <v>8</v>
      </c>
      <c r="B13" s="23" t="s">
        <v>18</v>
      </c>
      <c r="C13" s="12">
        <f>'Tabela nr 1'!C11</f>
        <v>5</v>
      </c>
      <c r="D13" s="10">
        <f>(C13*100)/$C$14</f>
        <v>0.51493305870236872</v>
      </c>
      <c r="E13" s="11">
        <f>'ceny jednostkowe za 1 Mg'!C10</f>
        <v>0</v>
      </c>
      <c r="F13" s="36"/>
      <c r="G13" s="12">
        <f t="shared" si="1"/>
        <v>0</v>
      </c>
      <c r="H13" s="12">
        <f t="shared" si="2"/>
        <v>0</v>
      </c>
      <c r="I13" s="12">
        <f t="shared" si="3"/>
        <v>0</v>
      </c>
    </row>
    <row r="14" spans="1:9" ht="32.1" customHeight="1" thickBot="1" x14ac:dyDescent="0.3">
      <c r="A14" s="8">
        <v>9</v>
      </c>
      <c r="B14" s="13" t="s">
        <v>1</v>
      </c>
      <c r="C14" s="16">
        <f>SUM(C6:C13)</f>
        <v>971</v>
      </c>
      <c r="D14" s="14">
        <f>SUM(D6:D13)</f>
        <v>100.00000000000001</v>
      </c>
      <c r="E14" s="15"/>
      <c r="F14" s="15"/>
      <c r="G14" s="16">
        <f>SUM(G6:G13)</f>
        <v>0</v>
      </c>
      <c r="H14" s="16">
        <f>SUM(H6:H13)</f>
        <v>0</v>
      </c>
      <c r="I14" s="16">
        <f>SUM(I6:I13)</f>
        <v>0</v>
      </c>
    </row>
  </sheetData>
  <sheetProtection algorithmName="SHA-512" hashValue="IqSrPUX9AoN9u/HyXzP3gODuK3e9lKuSCQjrFfht0UatmgY8+Ey3Yh1iExr0v2b6o/w7Jvdn6U9OD66A+RYOmg==" saltValue="Sf2j2oOmIz2sP5VUUBOQTQ==" spinCount="100000" sheet="1" objects="1" scenarios="1"/>
  <mergeCells count="8">
    <mergeCell ref="B3:B5"/>
    <mergeCell ref="A3:A5"/>
    <mergeCell ref="G3:I3"/>
    <mergeCell ref="F6:F13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ceny jednostkowe za 1 Mg</vt:lpstr>
      <vt:lpstr>Tabela nr 1</vt:lpstr>
      <vt:lpstr>Tabela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sekretarz</dc:creator>
  <cp:lastModifiedBy>Marta Karczewska</cp:lastModifiedBy>
  <dcterms:created xsi:type="dcterms:W3CDTF">2019-11-07T10:32:58Z</dcterms:created>
  <dcterms:modified xsi:type="dcterms:W3CDTF">2019-12-11T10:42:13Z</dcterms:modified>
</cp:coreProperties>
</file>