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ocuments\przetargi\siwz nasze\lubuskie\nowogród bobrzański\cała gmina\finalna\"/>
    </mc:Choice>
  </mc:AlternateContent>
  <xr:revisionPtr revIDLastSave="0" documentId="13_ncr:1_{F86347C5-46DC-4DC5-9A3D-8CB9BD5E76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5" i="1" l="1"/>
  <c r="O24" i="1"/>
  <c r="O23" i="1"/>
  <c r="O22" i="1"/>
  <c r="E24" i="1"/>
  <c r="E23" i="1"/>
  <c r="E22" i="1"/>
  <c r="E25" i="1"/>
  <c r="E21" i="1"/>
  <c r="E20" i="1"/>
  <c r="E19" i="1"/>
  <c r="E18" i="1"/>
  <c r="E17" i="1"/>
  <c r="D26" i="1" l="1"/>
  <c r="E16" i="1" l="1"/>
  <c r="E15" i="1"/>
  <c r="E14" i="1"/>
  <c r="R6" i="1"/>
  <c r="P6" i="1"/>
  <c r="N6" i="1"/>
  <c r="L6" i="1"/>
  <c r="J6" i="1"/>
  <c r="H6" i="1"/>
  <c r="G6" i="1" s="1"/>
  <c r="E26" i="1" l="1"/>
  <c r="I6" i="1"/>
  <c r="I10" i="1" s="1"/>
  <c r="M6" i="1"/>
  <c r="M10" i="1" s="1"/>
  <c r="O6" i="1"/>
  <c r="O10" i="1" s="1"/>
  <c r="O15" i="1" s="1"/>
  <c r="K6" i="1"/>
  <c r="K10" i="1" s="1"/>
  <c r="Q6" i="1"/>
  <c r="Q10" i="1" s="1"/>
  <c r="Q24" i="1" l="1"/>
  <c r="Q23" i="1"/>
  <c r="Q22" i="1"/>
  <c r="Q25" i="1"/>
  <c r="K24" i="1"/>
  <c r="K22" i="1"/>
  <c r="K23" i="1"/>
  <c r="K25" i="1"/>
  <c r="M24" i="1"/>
  <c r="M22" i="1"/>
  <c r="M23" i="1"/>
  <c r="M25" i="1"/>
  <c r="I25" i="1"/>
  <c r="I22" i="1"/>
  <c r="I24" i="1"/>
  <c r="I23" i="1"/>
  <c r="Q8" i="1"/>
  <c r="K8" i="1"/>
  <c r="M8" i="1"/>
  <c r="O8" i="1"/>
  <c r="I8" i="1"/>
  <c r="I20" i="1" l="1"/>
  <c r="I21" i="1"/>
  <c r="I19" i="1"/>
  <c r="I17" i="1"/>
  <c r="I18" i="1"/>
  <c r="I26" i="1" s="1"/>
  <c r="I15" i="1"/>
  <c r="I14" i="1"/>
  <c r="I16" i="1"/>
  <c r="M19" i="1"/>
  <c r="M18" i="1"/>
  <c r="M17" i="1"/>
  <c r="M20" i="1"/>
  <c r="M21" i="1"/>
  <c r="M16" i="1"/>
  <c r="M15" i="1"/>
  <c r="M14" i="1"/>
  <c r="M26" i="1" s="1"/>
  <c r="S23" i="1"/>
  <c r="S24" i="1"/>
  <c r="S22" i="1"/>
  <c r="O18" i="1"/>
  <c r="O17" i="1"/>
  <c r="O20" i="1"/>
  <c r="O19" i="1"/>
  <c r="O21" i="1"/>
  <c r="O16" i="1"/>
  <c r="O14" i="1"/>
  <c r="O26" i="1" s="1"/>
  <c r="K20" i="1"/>
  <c r="K21" i="1"/>
  <c r="K19" i="1"/>
  <c r="K18" i="1"/>
  <c r="K17" i="1"/>
  <c r="K14" i="1"/>
  <c r="K15" i="1"/>
  <c r="K16" i="1"/>
  <c r="Q20" i="1"/>
  <c r="Q18" i="1"/>
  <c r="Q17" i="1"/>
  <c r="S17" i="1" s="1"/>
  <c r="Q21" i="1"/>
  <c r="Q19" i="1"/>
  <c r="Q16" i="1"/>
  <c r="Q14" i="1"/>
  <c r="Q15" i="1"/>
  <c r="S25" i="1"/>
  <c r="S20" i="1"/>
  <c r="S14" i="1"/>
  <c r="S19" i="1" l="1"/>
  <c r="S21" i="1"/>
  <c r="Q26" i="1"/>
  <c r="S18" i="1"/>
  <c r="S16" i="1"/>
  <c r="S26" i="1" s="1"/>
  <c r="L30" i="1" s="1"/>
  <c r="L32" i="1" s="1"/>
  <c r="S15" i="1"/>
  <c r="K26" i="1"/>
</calcChain>
</file>

<file path=xl/sharedStrings.xml><?xml version="1.0" encoding="utf-8"?>
<sst xmlns="http://schemas.openxmlformats.org/spreadsheetml/2006/main" count="42" uniqueCount="27">
  <si>
    <t>Czas świecenia</t>
  </si>
  <si>
    <t>do 18.00</t>
  </si>
  <si>
    <t>18.00-22.00</t>
  </si>
  <si>
    <t>22.00-0.00</t>
  </si>
  <si>
    <t>0.00-5.00</t>
  </si>
  <si>
    <t>od 5.00</t>
  </si>
  <si>
    <t>godziny</t>
  </si>
  <si>
    <t>minuty</t>
  </si>
  <si>
    <t>Sumy razem</t>
  </si>
  <si>
    <t>Udział %</t>
  </si>
  <si>
    <t>Redukcja do:</t>
  </si>
  <si>
    <t>Czasy</t>
  </si>
  <si>
    <t>Ilość</t>
  </si>
  <si>
    <t>Oprawa (W)</t>
  </si>
  <si>
    <t>Moc łączna (W)</t>
  </si>
  <si>
    <t>Wartości zużycia energii po redukcji</t>
  </si>
  <si>
    <t>Drogi gminne i powiatowe</t>
  </si>
  <si>
    <t>Drogi wojewódzkie</t>
  </si>
  <si>
    <t>kWh</t>
  </si>
  <si>
    <t>Sumy kWh</t>
  </si>
  <si>
    <t>Wartość dotychczasowego zużycia energii elektrycznej (kWh):</t>
  </si>
  <si>
    <t>Wartość wyliczonego przyszłego zużycia energii elektrycznej (kWh):</t>
  </si>
  <si>
    <t>Redukcja zużycia energii elektrycznej (%)</t>
  </si>
  <si>
    <t>Razem</t>
  </si>
  <si>
    <t>Lp.</t>
  </si>
  <si>
    <t>W zaznaczone pola należy wpisać proponowany zakres redukcji natężenia, zgodny z wymogami SWZ</t>
  </si>
  <si>
    <t>Załącznik nr 8b do SWZ i PFU - Wzór wyliczenia redukcji zużycia energii dla części B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</si>
</sst>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0" fillId="2" borderId="0" xfId="0" applyFill="1" applyBorder="1"/>
    <xf numFmtId="0" fontId="0" fillId="0" borderId="4" xfId="0" applyBorder="1"/>
    <xf numFmtId="0" fontId="0" fillId="2" borderId="4" xfId="0" applyFill="1" applyBorder="1"/>
    <xf numFmtId="9" fontId="0" fillId="2" borderId="0" xfId="0" applyNumberFormat="1" applyFill="1" applyBorder="1"/>
    <xf numFmtId="9" fontId="0" fillId="0" borderId="0" xfId="0" applyNumberFormat="1"/>
    <xf numFmtId="4" fontId="0" fillId="0" borderId="4" xfId="0" applyNumberFormat="1" applyBorder="1"/>
    <xf numFmtId="0" fontId="4" fillId="0" borderId="1" xfId="0" applyFont="1" applyFill="1" applyBorder="1"/>
    <xf numFmtId="0" fontId="4" fillId="0" borderId="2" xfId="0" applyFont="1" applyBorder="1"/>
    <xf numFmtId="0" fontId="4" fillId="2" borderId="2" xfId="0" applyFont="1" applyFill="1" applyBorder="1"/>
    <xf numFmtId="0" fontId="4" fillId="0" borderId="3" xfId="0" applyFont="1" applyBorder="1"/>
    <xf numFmtId="0" fontId="5" fillId="0" borderId="4" xfId="0" applyFont="1" applyFill="1" applyBorder="1"/>
    <xf numFmtId="3" fontId="5" fillId="2" borderId="4" xfId="0" applyNumberFormat="1" applyFont="1" applyFill="1" applyBorder="1"/>
    <xf numFmtId="0" fontId="6" fillId="2" borderId="4" xfId="0" applyFont="1" applyFill="1" applyBorder="1"/>
    <xf numFmtId="0" fontId="6" fillId="0" borderId="4" xfId="0" applyFont="1" applyBorder="1"/>
    <xf numFmtId="0" fontId="5" fillId="0" borderId="0" xfId="0" applyFont="1"/>
    <xf numFmtId="0" fontId="4" fillId="0" borderId="0" xfId="0" applyFont="1"/>
    <xf numFmtId="4" fontId="6" fillId="0" borderId="4" xfId="0" applyNumberFormat="1" applyFont="1" applyBorder="1"/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1" applyNumberFormat="1" applyFont="1" applyFill="1" applyBorder="1" applyAlignment="1">
      <alignment horizontal="center" vertical="center"/>
    </xf>
    <xf numFmtId="0" fontId="8" fillId="0" borderId="0" xfId="0" applyFont="1"/>
    <xf numFmtId="0" fontId="0" fillId="0" borderId="4" xfId="0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2" borderId="9" xfId="1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9" xfId="0" applyBorder="1"/>
    <xf numFmtId="4" fontId="0" fillId="0" borderId="9" xfId="0" applyNumberFormat="1" applyBorder="1"/>
    <xf numFmtId="4" fontId="5" fillId="0" borderId="10" xfId="0" applyNumberFormat="1" applyFont="1" applyBorder="1"/>
    <xf numFmtId="4" fontId="5" fillId="0" borderId="11" xfId="0" applyNumberFormat="1" applyFont="1" applyBorder="1"/>
    <xf numFmtId="0" fontId="0" fillId="0" borderId="12" xfId="0" applyBorder="1" applyAlignment="1">
      <alignment horizontal="center"/>
    </xf>
    <xf numFmtId="4" fontId="0" fillId="0" borderId="12" xfId="0" applyNumberFormat="1" applyBorder="1"/>
    <xf numFmtId="4" fontId="5" fillId="0" borderId="13" xfId="0" applyNumberFormat="1" applyFont="1" applyBorder="1"/>
    <xf numFmtId="0" fontId="0" fillId="0" borderId="0" xfId="0" applyFill="1" applyBorder="1"/>
    <xf numFmtId="0" fontId="0" fillId="0" borderId="9" xfId="0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0" fontId="0" fillId="2" borderId="17" xfId="1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0" borderId="17" xfId="0" applyBorder="1"/>
    <xf numFmtId="4" fontId="0" fillId="0" borderId="17" xfId="0" applyNumberFormat="1" applyBorder="1"/>
    <xf numFmtId="0" fontId="0" fillId="0" borderId="1" xfId="0" applyBorder="1"/>
    <xf numFmtId="4" fontId="4" fillId="0" borderId="3" xfId="0" applyNumberFormat="1" applyFont="1" applyBorder="1"/>
    <xf numFmtId="0" fontId="1" fillId="0" borderId="18" xfId="0" applyFont="1" applyBorder="1"/>
    <xf numFmtId="0" fontId="1" fillId="0" borderId="17" xfId="0" applyFont="1" applyBorder="1"/>
    <xf numFmtId="4" fontId="1" fillId="0" borderId="17" xfId="0" applyNumberFormat="1" applyFont="1" applyBorder="1"/>
    <xf numFmtId="4" fontId="3" fillId="0" borderId="17" xfId="0" applyNumberFormat="1" applyFont="1" applyBorder="1"/>
    <xf numFmtId="4" fontId="2" fillId="6" borderId="19" xfId="0" applyNumberFormat="1" applyFont="1" applyFill="1" applyBorder="1"/>
    <xf numFmtId="9" fontId="0" fillId="9" borderId="0" xfId="0" applyNumberFormat="1" applyFill="1" applyBorder="1"/>
    <xf numFmtId="9" fontId="0" fillId="9" borderId="0" xfId="0" applyNumberFormat="1" applyFill="1"/>
    <xf numFmtId="0" fontId="0" fillId="9" borderId="0" xfId="0" applyFill="1"/>
    <xf numFmtId="0" fontId="0" fillId="0" borderId="20" xfId="0" applyBorder="1" applyAlignment="1">
      <alignment horizontal="center"/>
    </xf>
    <xf numFmtId="0" fontId="0" fillId="3" borderId="21" xfId="0" applyFill="1" applyBorder="1"/>
    <xf numFmtId="0" fontId="0" fillId="2" borderId="20" xfId="1" applyNumberFormat="1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0" borderId="20" xfId="0" applyBorder="1"/>
    <xf numFmtId="4" fontId="0" fillId="0" borderId="20" xfId="0" applyNumberFormat="1" applyBorder="1"/>
    <xf numFmtId="4" fontId="5" fillId="0" borderId="22" xfId="0" applyNumberFormat="1" applyFont="1" applyBorder="1"/>
    <xf numFmtId="9" fontId="0" fillId="0" borderId="0" xfId="0" applyNumberFormat="1" applyFill="1" applyBorder="1"/>
    <xf numFmtId="9" fontId="0" fillId="0" borderId="0" xfId="0" applyNumberFormat="1" applyFill="1"/>
    <xf numFmtId="0" fontId="4" fillId="5" borderId="23" xfId="0" applyFont="1" applyFill="1" applyBorder="1" applyAlignment="1">
      <alignment horizontal="center" vertical="center"/>
    </xf>
    <xf numFmtId="4" fontId="5" fillId="8" borderId="4" xfId="0" applyNumberFormat="1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5" fillId="7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4"/>
  <sheetViews>
    <sheetView tabSelected="1" workbookViewId="0">
      <selection activeCell="F1" sqref="F1:R1"/>
    </sheetView>
  </sheetViews>
  <sheetFormatPr defaultRowHeight="14.4" x14ac:dyDescent="0.3"/>
  <cols>
    <col min="1" max="1" width="2.88671875" customWidth="1"/>
    <col min="2" max="2" width="3.6640625" customWidth="1"/>
    <col min="3" max="3" width="10.77734375" bestFit="1" customWidth="1"/>
    <col min="4" max="4" width="7.44140625" customWidth="1"/>
    <col min="5" max="5" width="13.5546875" customWidth="1"/>
    <col min="6" max="6" width="13.21875" customWidth="1"/>
    <col min="7" max="7" width="10.21875" customWidth="1"/>
    <col min="8" max="8" width="9.21875" customWidth="1"/>
    <col min="10" max="10" width="7.21875" bestFit="1" customWidth="1"/>
    <col min="11" max="11" width="13.33203125" bestFit="1" customWidth="1"/>
    <col min="12" max="12" width="7.21875" bestFit="1" customWidth="1"/>
    <col min="13" max="13" width="13.33203125" bestFit="1" customWidth="1"/>
    <col min="14" max="14" width="7.21875" bestFit="1" customWidth="1"/>
    <col min="15" max="15" width="13.33203125" bestFit="1" customWidth="1"/>
    <col min="16" max="16" width="8.44140625" bestFit="1" customWidth="1"/>
    <col min="17" max="17" width="13.33203125" bestFit="1" customWidth="1"/>
    <col min="18" max="18" width="7.21875" bestFit="1" customWidth="1"/>
    <col min="19" max="19" width="14.21875" bestFit="1" customWidth="1"/>
  </cols>
  <sheetData>
    <row r="1" spans="2:19" ht="24.6" customHeight="1" x14ac:dyDescent="0.3">
      <c r="F1" s="67" t="s">
        <v>26</v>
      </c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2:19" x14ac:dyDescent="0.3">
      <c r="F2" s="71" t="s">
        <v>11</v>
      </c>
      <c r="G2" s="79" t="s">
        <v>0</v>
      </c>
      <c r="H2" s="79"/>
      <c r="I2" s="71" t="s">
        <v>1</v>
      </c>
      <c r="J2" s="71"/>
      <c r="K2" s="71" t="s">
        <v>2</v>
      </c>
      <c r="L2" s="71"/>
      <c r="M2" s="71" t="s">
        <v>3</v>
      </c>
      <c r="N2" s="71"/>
      <c r="O2" s="71" t="s">
        <v>4</v>
      </c>
      <c r="P2" s="71"/>
      <c r="Q2" s="71" t="s">
        <v>5</v>
      </c>
      <c r="R2" s="71"/>
    </row>
    <row r="3" spans="2:19" x14ac:dyDescent="0.3">
      <c r="F3" s="71"/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3" t="s">
        <v>6</v>
      </c>
      <c r="N3" s="3" t="s">
        <v>7</v>
      </c>
      <c r="O3" s="3" t="s">
        <v>6</v>
      </c>
      <c r="P3" s="3" t="s">
        <v>7</v>
      </c>
      <c r="Q3" s="3" t="s">
        <v>6</v>
      </c>
      <c r="R3" s="3" t="s">
        <v>7</v>
      </c>
    </row>
    <row r="4" spans="2:19" ht="9.75" customHeight="1" thickBot="1" x14ac:dyDescent="0.35"/>
    <row r="5" spans="2:19" ht="15.6" x14ac:dyDescent="0.3">
      <c r="F5" s="8" t="s">
        <v>8</v>
      </c>
      <c r="G5" s="9">
        <v>241440</v>
      </c>
      <c r="H5" s="10"/>
      <c r="I5" s="10">
        <v>216</v>
      </c>
      <c r="J5" s="10">
        <v>58</v>
      </c>
      <c r="K5" s="10">
        <v>919</v>
      </c>
      <c r="L5" s="10">
        <v>19</v>
      </c>
      <c r="M5" s="10">
        <v>730</v>
      </c>
      <c r="N5" s="9">
        <v>0</v>
      </c>
      <c r="O5" s="9">
        <v>1751</v>
      </c>
      <c r="P5" s="9">
        <v>30</v>
      </c>
      <c r="Q5" s="9">
        <v>406</v>
      </c>
      <c r="R5" s="11">
        <v>13</v>
      </c>
    </row>
    <row r="6" spans="2:19" ht="15.6" x14ac:dyDescent="0.3">
      <c r="F6" s="12" t="s">
        <v>9</v>
      </c>
      <c r="G6" s="18">
        <f>H6/H6*100</f>
        <v>100</v>
      </c>
      <c r="H6" s="13">
        <f>G5+H5</f>
        <v>241440</v>
      </c>
      <c r="I6" s="14">
        <f>J6/H6</f>
        <v>5.3918157720344598E-2</v>
      </c>
      <c r="J6" s="13">
        <f>(I5*60)+J5</f>
        <v>13018</v>
      </c>
      <c r="K6" s="14">
        <f>L6/H6</f>
        <v>0.22845841616964876</v>
      </c>
      <c r="L6" s="13">
        <f>(K5*60)+L5</f>
        <v>55159</v>
      </c>
      <c r="M6" s="14">
        <f>N6/H6</f>
        <v>0.18141153081510936</v>
      </c>
      <c r="N6" s="13">
        <f>(M5*60)+N5</f>
        <v>43800</v>
      </c>
      <c r="O6" s="15">
        <f>P6/H6</f>
        <v>0.43526341948310138</v>
      </c>
      <c r="P6" s="13">
        <f>(O5*60)+P5</f>
        <v>105090</v>
      </c>
      <c r="Q6" s="15">
        <f>R6/H6</f>
        <v>0.10094847581179589</v>
      </c>
      <c r="R6" s="13">
        <f>(Q5*60)+R5</f>
        <v>24373</v>
      </c>
    </row>
    <row r="7" spans="2:19" x14ac:dyDescent="0.3">
      <c r="F7" s="1"/>
      <c r="G7" s="1"/>
      <c r="H7" s="2"/>
      <c r="I7" s="2"/>
      <c r="J7" s="2"/>
      <c r="K7" s="2"/>
      <c r="L7" s="2"/>
      <c r="M7" s="2"/>
      <c r="N7" s="1"/>
    </row>
    <row r="8" spans="2:19" x14ac:dyDescent="0.3">
      <c r="C8" s="75" t="s">
        <v>16</v>
      </c>
      <c r="D8" s="75"/>
      <c r="E8" s="76"/>
      <c r="F8" s="3" t="s">
        <v>10</v>
      </c>
      <c r="G8" s="3"/>
      <c r="H8" s="4"/>
      <c r="I8" s="4">
        <f>I6*I9</f>
        <v>5.3918157720344598E-2</v>
      </c>
      <c r="J8" s="4"/>
      <c r="K8" s="4">
        <f>K6*K9</f>
        <v>0.22845841616964876</v>
      </c>
      <c r="L8" s="4"/>
      <c r="M8" s="4">
        <f>M6*M9</f>
        <v>0</v>
      </c>
      <c r="N8" s="3"/>
      <c r="O8" s="3">
        <f>O6*O9</f>
        <v>0</v>
      </c>
      <c r="P8" s="3"/>
      <c r="Q8" s="3">
        <f>Q6*Q9</f>
        <v>0.10094847581179589</v>
      </c>
      <c r="R8" s="3"/>
    </row>
    <row r="9" spans="2:19" x14ac:dyDescent="0.3">
      <c r="F9" s="1"/>
      <c r="G9" s="1"/>
      <c r="H9" s="2"/>
      <c r="I9" s="65">
        <v>1</v>
      </c>
      <c r="J9" s="2"/>
      <c r="K9" s="5">
        <v>1</v>
      </c>
      <c r="L9" s="2"/>
      <c r="M9" s="55"/>
      <c r="N9" s="1"/>
      <c r="O9" s="56"/>
      <c r="Q9" s="66">
        <v>1</v>
      </c>
    </row>
    <row r="10" spans="2:19" x14ac:dyDescent="0.3">
      <c r="C10" s="77" t="s">
        <v>17</v>
      </c>
      <c r="D10" s="77"/>
      <c r="E10" s="77"/>
      <c r="F10" s="3" t="s">
        <v>10</v>
      </c>
      <c r="G10" s="3"/>
      <c r="H10" s="4"/>
      <c r="I10" s="4">
        <f>I6*I11</f>
        <v>5.3918157720344598E-2</v>
      </c>
      <c r="J10" s="4"/>
      <c r="K10" s="4">
        <f>K6*K11</f>
        <v>0.22845841616964876</v>
      </c>
      <c r="L10" s="4"/>
      <c r="M10" s="4">
        <f>M6*M11</f>
        <v>0</v>
      </c>
      <c r="N10" s="3"/>
      <c r="O10" s="4">
        <f>O6*O11</f>
        <v>0</v>
      </c>
      <c r="P10" s="3"/>
      <c r="Q10" s="4">
        <f>Q6*Q11</f>
        <v>0.10094847581179589</v>
      </c>
      <c r="R10" s="3"/>
    </row>
    <row r="11" spans="2:19" x14ac:dyDescent="0.3">
      <c r="F11" s="1"/>
      <c r="G11" s="1"/>
      <c r="H11" s="2"/>
      <c r="I11" s="65">
        <v>1</v>
      </c>
      <c r="J11" s="2"/>
      <c r="K11" s="5">
        <v>1</v>
      </c>
      <c r="L11" s="2"/>
      <c r="M11" s="55"/>
      <c r="N11" s="1"/>
      <c r="O11" s="56"/>
      <c r="Q11" s="65">
        <v>1</v>
      </c>
    </row>
    <row r="12" spans="2:19" ht="6.75" customHeight="1" thickBot="1" x14ac:dyDescent="0.35">
      <c r="F12" s="1"/>
      <c r="G12" s="1"/>
      <c r="H12" s="2"/>
      <c r="I12" s="5"/>
      <c r="J12" s="2"/>
      <c r="K12" s="5"/>
      <c r="L12" s="2"/>
      <c r="M12" s="5"/>
      <c r="N12" s="1"/>
      <c r="O12" s="6"/>
      <c r="Q12" s="6"/>
    </row>
    <row r="13" spans="2:19" ht="16.2" thickBot="1" x14ac:dyDescent="0.35">
      <c r="B13" s="48" t="s">
        <v>24</v>
      </c>
      <c r="C13" s="42" t="s">
        <v>13</v>
      </c>
      <c r="D13" s="42" t="s">
        <v>12</v>
      </c>
      <c r="E13" s="42" t="s">
        <v>14</v>
      </c>
      <c r="F13" s="72" t="s">
        <v>15</v>
      </c>
      <c r="G13" s="73"/>
      <c r="H13" s="74"/>
      <c r="I13" s="43" t="s">
        <v>18</v>
      </c>
      <c r="J13" s="43"/>
      <c r="K13" s="43" t="s">
        <v>18</v>
      </c>
      <c r="L13" s="43"/>
      <c r="M13" s="43" t="s">
        <v>18</v>
      </c>
      <c r="N13" s="43"/>
      <c r="O13" s="43" t="s">
        <v>18</v>
      </c>
      <c r="P13" s="43"/>
      <c r="Q13" s="43" t="s">
        <v>18</v>
      </c>
      <c r="R13" s="43"/>
      <c r="S13" s="49" t="s">
        <v>19</v>
      </c>
    </row>
    <row r="14" spans="2:19" ht="15.6" x14ac:dyDescent="0.3">
      <c r="B14" s="25">
        <v>1</v>
      </c>
      <c r="C14" s="32"/>
      <c r="D14" s="41"/>
      <c r="E14" s="32">
        <f>C14*D14</f>
        <v>0</v>
      </c>
      <c r="F14" s="33"/>
      <c r="G14" s="33"/>
      <c r="H14" s="33"/>
      <c r="I14" s="34">
        <f t="shared" ref="I14" si="0">E14*4024/1000*$I$8</f>
        <v>0</v>
      </c>
      <c r="J14" s="34"/>
      <c r="K14" s="34">
        <f t="shared" ref="K14" si="1">E14*4024/1000*$K$8</f>
        <v>0</v>
      </c>
      <c r="L14" s="34"/>
      <c r="M14" s="34">
        <f t="shared" ref="M14" si="2">E14*4024/1000*$M$8</f>
        <v>0</v>
      </c>
      <c r="N14" s="34"/>
      <c r="O14" s="34">
        <f>E14*4024/1000*$O$8</f>
        <v>0</v>
      </c>
      <c r="P14" s="34"/>
      <c r="Q14" s="34">
        <f>E14*4024/1000*$Q$8</f>
        <v>0</v>
      </c>
      <c r="R14" s="34"/>
      <c r="S14" s="35">
        <f>I14+K14+M14+O14+Q14</f>
        <v>0</v>
      </c>
    </row>
    <row r="15" spans="2:19" ht="15.6" x14ac:dyDescent="0.3">
      <c r="B15" s="26">
        <v>2</v>
      </c>
      <c r="C15" s="22"/>
      <c r="D15" s="20"/>
      <c r="E15" s="19">
        <f>C15*D15</f>
        <v>0</v>
      </c>
      <c r="F15" s="3"/>
      <c r="G15" s="3"/>
      <c r="H15" s="3"/>
      <c r="I15" s="7">
        <f>E15*4024/1000*$I$8</f>
        <v>0</v>
      </c>
      <c r="J15" s="7"/>
      <c r="K15" s="7">
        <f>E15*4024/1000*$K$8</f>
        <v>0</v>
      </c>
      <c r="L15" s="7"/>
      <c r="M15" s="7">
        <f>E15*4024/1000*$M$8</f>
        <v>0</v>
      </c>
      <c r="N15" s="7"/>
      <c r="O15" s="7">
        <f>E15*4024/1000*$O$10</f>
        <v>0</v>
      </c>
      <c r="P15" s="7"/>
      <c r="Q15" s="7">
        <f t="shared" ref="Q15:Q21" si="3">E15*4024/1000*$Q$8</f>
        <v>0</v>
      </c>
      <c r="R15" s="7"/>
      <c r="S15" s="36">
        <f>I15+K15+M15+O15+Q15</f>
        <v>0</v>
      </c>
    </row>
    <row r="16" spans="2:19" ht="15.6" x14ac:dyDescent="0.3">
      <c r="B16" s="26">
        <v>3</v>
      </c>
      <c r="C16" s="22"/>
      <c r="D16" s="20"/>
      <c r="E16" s="19">
        <f>C16*D16</f>
        <v>0</v>
      </c>
      <c r="F16" s="3"/>
      <c r="G16" s="3"/>
      <c r="H16" s="3"/>
      <c r="I16" s="7">
        <f t="shared" ref="I16:I21" si="4">E16*4024/1000*$I$8</f>
        <v>0</v>
      </c>
      <c r="J16" s="7"/>
      <c r="K16" s="7">
        <f t="shared" ref="K16:K21" si="5">E16*4024/1000*$K$8</f>
        <v>0</v>
      </c>
      <c r="L16" s="7"/>
      <c r="M16" s="7">
        <f t="shared" ref="M16:M21" si="6">E16*4024/1000*$M$8</f>
        <v>0</v>
      </c>
      <c r="N16" s="7"/>
      <c r="O16" s="7">
        <f t="shared" ref="O16:O21" si="7">E16*4024/1000*$O$8</f>
        <v>0</v>
      </c>
      <c r="P16" s="7"/>
      <c r="Q16" s="7">
        <f t="shared" si="3"/>
        <v>0</v>
      </c>
      <c r="R16" s="7"/>
      <c r="S16" s="36">
        <f>I16+K16+M16+O16+Q16</f>
        <v>0</v>
      </c>
    </row>
    <row r="17" spans="2:19" ht="15.6" x14ac:dyDescent="0.3">
      <c r="B17" s="26">
        <v>4</v>
      </c>
      <c r="C17" s="22"/>
      <c r="D17" s="21"/>
      <c r="E17" s="19">
        <f t="shared" ref="E17:E25" si="8">C17*D17</f>
        <v>0</v>
      </c>
      <c r="F17" s="3"/>
      <c r="G17" s="3"/>
      <c r="H17" s="3"/>
      <c r="I17" s="7">
        <f t="shared" si="4"/>
        <v>0</v>
      </c>
      <c r="J17" s="7"/>
      <c r="K17" s="7">
        <f t="shared" si="5"/>
        <v>0</v>
      </c>
      <c r="L17" s="7"/>
      <c r="M17" s="7">
        <f t="shared" si="6"/>
        <v>0</v>
      </c>
      <c r="N17" s="7"/>
      <c r="O17" s="7">
        <f t="shared" si="7"/>
        <v>0</v>
      </c>
      <c r="P17" s="7"/>
      <c r="Q17" s="7">
        <f t="shared" si="3"/>
        <v>0</v>
      </c>
      <c r="R17" s="7"/>
      <c r="S17" s="36">
        <f t="shared" ref="S17:S25" si="9">I17+K17+M17+O17+Q17</f>
        <v>0</v>
      </c>
    </row>
    <row r="18" spans="2:19" ht="15.6" x14ac:dyDescent="0.3">
      <c r="B18" s="26">
        <v>5</v>
      </c>
      <c r="C18" s="22"/>
      <c r="D18" s="21"/>
      <c r="E18" s="19">
        <f t="shared" si="8"/>
        <v>0</v>
      </c>
      <c r="F18" s="3"/>
      <c r="G18" s="3"/>
      <c r="H18" s="3"/>
      <c r="I18" s="7">
        <f t="shared" si="4"/>
        <v>0</v>
      </c>
      <c r="J18" s="7"/>
      <c r="K18" s="7">
        <f t="shared" si="5"/>
        <v>0</v>
      </c>
      <c r="L18" s="7"/>
      <c r="M18" s="7">
        <f t="shared" si="6"/>
        <v>0</v>
      </c>
      <c r="N18" s="7"/>
      <c r="O18" s="7">
        <f t="shared" si="7"/>
        <v>0</v>
      </c>
      <c r="P18" s="7"/>
      <c r="Q18" s="7">
        <f t="shared" si="3"/>
        <v>0</v>
      </c>
      <c r="R18" s="7"/>
      <c r="S18" s="36">
        <f t="shared" si="9"/>
        <v>0</v>
      </c>
    </row>
    <row r="19" spans="2:19" ht="15.6" x14ac:dyDescent="0.3">
      <c r="B19" s="26">
        <v>6</v>
      </c>
      <c r="C19" s="22"/>
      <c r="D19" s="21"/>
      <c r="E19" s="19">
        <f t="shared" si="8"/>
        <v>0</v>
      </c>
      <c r="F19" s="3"/>
      <c r="G19" s="3"/>
      <c r="H19" s="3"/>
      <c r="I19" s="7">
        <f t="shared" si="4"/>
        <v>0</v>
      </c>
      <c r="J19" s="7"/>
      <c r="K19" s="7">
        <f t="shared" si="5"/>
        <v>0</v>
      </c>
      <c r="L19" s="7"/>
      <c r="M19" s="7">
        <f t="shared" si="6"/>
        <v>0</v>
      </c>
      <c r="N19" s="7"/>
      <c r="O19" s="7">
        <f t="shared" si="7"/>
        <v>0</v>
      </c>
      <c r="P19" s="7"/>
      <c r="Q19" s="7">
        <f t="shared" si="3"/>
        <v>0</v>
      </c>
      <c r="R19" s="7"/>
      <c r="S19" s="36">
        <f t="shared" si="9"/>
        <v>0</v>
      </c>
    </row>
    <row r="20" spans="2:19" ht="15.6" x14ac:dyDescent="0.3">
      <c r="B20" s="26">
        <v>7</v>
      </c>
      <c r="C20" s="22"/>
      <c r="D20" s="21"/>
      <c r="E20" s="19">
        <f t="shared" si="8"/>
        <v>0</v>
      </c>
      <c r="F20" s="3"/>
      <c r="G20" s="3"/>
      <c r="H20" s="3"/>
      <c r="I20" s="7">
        <f t="shared" si="4"/>
        <v>0</v>
      </c>
      <c r="J20" s="7"/>
      <c r="K20" s="7">
        <f t="shared" si="5"/>
        <v>0</v>
      </c>
      <c r="L20" s="7"/>
      <c r="M20" s="7">
        <f t="shared" si="6"/>
        <v>0</v>
      </c>
      <c r="N20" s="7"/>
      <c r="O20" s="7">
        <f t="shared" si="7"/>
        <v>0</v>
      </c>
      <c r="P20" s="7"/>
      <c r="Q20" s="7">
        <f t="shared" si="3"/>
        <v>0</v>
      </c>
      <c r="R20" s="7"/>
      <c r="S20" s="36">
        <f t="shared" si="9"/>
        <v>0</v>
      </c>
    </row>
    <row r="21" spans="2:19" ht="16.2" thickBot="1" x14ac:dyDescent="0.35">
      <c r="B21" s="59">
        <v>8</v>
      </c>
      <c r="C21" s="60"/>
      <c r="D21" s="61"/>
      <c r="E21" s="58">
        <f t="shared" si="8"/>
        <v>0</v>
      </c>
      <c r="F21" s="62"/>
      <c r="G21" s="62"/>
      <c r="H21" s="62"/>
      <c r="I21" s="63">
        <f t="shared" si="4"/>
        <v>0</v>
      </c>
      <c r="J21" s="63"/>
      <c r="K21" s="63">
        <f t="shared" si="5"/>
        <v>0</v>
      </c>
      <c r="L21" s="63"/>
      <c r="M21" s="63">
        <f t="shared" si="6"/>
        <v>0</v>
      </c>
      <c r="N21" s="63"/>
      <c r="O21" s="63">
        <f t="shared" si="7"/>
        <v>0</v>
      </c>
      <c r="P21" s="63"/>
      <c r="Q21" s="63">
        <f t="shared" si="3"/>
        <v>0</v>
      </c>
      <c r="R21" s="63"/>
      <c r="S21" s="64">
        <f t="shared" si="9"/>
        <v>0</v>
      </c>
    </row>
    <row r="22" spans="2:19" ht="15.6" x14ac:dyDescent="0.3">
      <c r="B22" s="27">
        <v>9</v>
      </c>
      <c r="C22" s="30"/>
      <c r="D22" s="31"/>
      <c r="E22" s="32">
        <f t="shared" si="8"/>
        <v>0</v>
      </c>
      <c r="F22" s="33"/>
      <c r="G22" s="33"/>
      <c r="H22" s="33"/>
      <c r="I22" s="34">
        <f t="shared" ref="I22" si="10">E22*4024/1000*$I$10</f>
        <v>0</v>
      </c>
      <c r="J22" s="34"/>
      <c r="K22" s="34">
        <f t="shared" ref="K22" si="11">E22*4024/1000*$K$10</f>
        <v>0</v>
      </c>
      <c r="L22" s="34"/>
      <c r="M22" s="34">
        <f t="shared" ref="M22" si="12">E22*4024/1000*$M$10</f>
        <v>0</v>
      </c>
      <c r="N22" s="34"/>
      <c r="O22" s="34">
        <f>E22*4024/1000*$O$10</f>
        <v>0</v>
      </c>
      <c r="P22" s="34"/>
      <c r="Q22" s="34">
        <f>E22*4024/1000*$Q$10</f>
        <v>0</v>
      </c>
      <c r="R22" s="34"/>
      <c r="S22" s="35">
        <f t="shared" si="9"/>
        <v>0</v>
      </c>
    </row>
    <row r="23" spans="2:19" ht="15.6" x14ac:dyDescent="0.3">
      <c r="B23" s="28">
        <v>10</v>
      </c>
      <c r="C23" s="22"/>
      <c r="D23" s="21"/>
      <c r="E23" s="24">
        <f t="shared" si="8"/>
        <v>0</v>
      </c>
      <c r="F23" s="3"/>
      <c r="G23" s="3"/>
      <c r="H23" s="3"/>
      <c r="I23" s="7">
        <f>E23*4024/1000*$I$10</f>
        <v>0</v>
      </c>
      <c r="J23" s="7"/>
      <c r="K23" s="7">
        <f>E23*4024/1000*$K$10</f>
        <v>0</v>
      </c>
      <c r="L23" s="7"/>
      <c r="M23" s="7">
        <f>E23*4024/1000*$M$10</f>
        <v>0</v>
      </c>
      <c r="N23" s="7"/>
      <c r="O23" s="7">
        <f>E23*4024/1000*$O$10</f>
        <v>0</v>
      </c>
      <c r="P23" s="7"/>
      <c r="Q23" s="7">
        <f t="shared" ref="Q23:Q25" si="13">E23*4024/1000*$Q$10</f>
        <v>0</v>
      </c>
      <c r="R23" s="7"/>
      <c r="S23" s="36">
        <f t="shared" si="9"/>
        <v>0</v>
      </c>
    </row>
    <row r="24" spans="2:19" ht="15.6" x14ac:dyDescent="0.3">
      <c r="B24" s="28">
        <v>11</v>
      </c>
      <c r="C24" s="22"/>
      <c r="D24" s="21"/>
      <c r="E24" s="24">
        <f t="shared" si="8"/>
        <v>0</v>
      </c>
      <c r="F24" s="3"/>
      <c r="G24" s="3"/>
      <c r="H24" s="3"/>
      <c r="I24" s="7">
        <f t="shared" ref="I24:I25" si="14">E24*4024/1000*$I$10</f>
        <v>0</v>
      </c>
      <c r="J24" s="7"/>
      <c r="K24" s="7">
        <f t="shared" ref="K24:K25" si="15">E24*4024/1000*$K$10</f>
        <v>0</v>
      </c>
      <c r="L24" s="7"/>
      <c r="M24" s="7">
        <f t="shared" ref="M24:M25" si="16">E24*4024/1000*$M$10</f>
        <v>0</v>
      </c>
      <c r="N24" s="7"/>
      <c r="O24" s="7">
        <f>E24*4024/1000*$O$10</f>
        <v>0</v>
      </c>
      <c r="P24" s="7"/>
      <c r="Q24" s="7">
        <f t="shared" si="13"/>
        <v>0</v>
      </c>
      <c r="R24" s="7"/>
      <c r="S24" s="36">
        <f t="shared" si="9"/>
        <v>0</v>
      </c>
    </row>
    <row r="25" spans="2:19" ht="16.2" thickBot="1" x14ac:dyDescent="0.35">
      <c r="B25" s="29">
        <v>12</v>
      </c>
      <c r="C25" s="44"/>
      <c r="D25" s="45"/>
      <c r="E25" s="37">
        <f t="shared" si="8"/>
        <v>0</v>
      </c>
      <c r="F25" s="46"/>
      <c r="G25" s="46"/>
      <c r="H25" s="46"/>
      <c r="I25" s="38">
        <f t="shared" si="14"/>
        <v>0</v>
      </c>
      <c r="J25" s="47"/>
      <c r="K25" s="38">
        <f t="shared" si="15"/>
        <v>0</v>
      </c>
      <c r="L25" s="47"/>
      <c r="M25" s="38">
        <f t="shared" si="16"/>
        <v>0</v>
      </c>
      <c r="N25" s="47"/>
      <c r="O25" s="47">
        <f>E25*4024/1000*$O$10</f>
        <v>0</v>
      </c>
      <c r="P25" s="47"/>
      <c r="Q25" s="47">
        <f t="shared" si="13"/>
        <v>0</v>
      </c>
      <c r="R25" s="38"/>
      <c r="S25" s="39">
        <f t="shared" si="9"/>
        <v>0</v>
      </c>
    </row>
    <row r="26" spans="2:19" ht="18.600000000000001" thickBot="1" x14ac:dyDescent="0.4">
      <c r="B26" s="40"/>
      <c r="C26" s="50" t="s">
        <v>23</v>
      </c>
      <c r="D26" s="51">
        <f>SUM(D14:D25)</f>
        <v>0</v>
      </c>
      <c r="E26" s="51">
        <f>SUM(E14:E25)</f>
        <v>0</v>
      </c>
      <c r="F26" s="46"/>
      <c r="G26" s="46"/>
      <c r="H26" s="46"/>
      <c r="I26" s="52">
        <f>SUM(I14:I25)</f>
        <v>0</v>
      </c>
      <c r="J26" s="53"/>
      <c r="K26" s="52">
        <f>SUM(K14:K25)</f>
        <v>0</v>
      </c>
      <c r="L26" s="47"/>
      <c r="M26" s="52">
        <f>SUM(M14:M25)</f>
        <v>0</v>
      </c>
      <c r="N26" s="47"/>
      <c r="O26" s="52">
        <f>SUM(O14:O25)</f>
        <v>0</v>
      </c>
      <c r="P26" s="47"/>
      <c r="Q26" s="52">
        <f>SUM(Q14:Q25)</f>
        <v>0</v>
      </c>
      <c r="R26" s="47"/>
      <c r="S26" s="54">
        <f>SUM(S14:S25)</f>
        <v>0</v>
      </c>
    </row>
    <row r="27" spans="2:19" ht="10.5" customHeight="1" x14ac:dyDescent="0.3">
      <c r="B27" s="40"/>
    </row>
    <row r="28" spans="2:19" ht="15.6" x14ac:dyDescent="0.3">
      <c r="E28" s="16" t="s">
        <v>20</v>
      </c>
      <c r="F28" s="16"/>
      <c r="G28" s="16"/>
      <c r="H28" s="16"/>
      <c r="I28" s="16"/>
      <c r="J28" s="16"/>
      <c r="K28" s="16"/>
      <c r="L28" s="78">
        <v>191888</v>
      </c>
      <c r="M28" s="78"/>
    </row>
    <row r="29" spans="2:19" ht="8.25" customHeight="1" x14ac:dyDescent="0.3">
      <c r="E29" s="16"/>
      <c r="F29" s="16"/>
      <c r="G29" s="16"/>
      <c r="H29" s="16"/>
      <c r="I29" s="16"/>
      <c r="J29" s="16"/>
      <c r="K29" s="16"/>
      <c r="L29" s="16"/>
      <c r="M29" s="16"/>
    </row>
    <row r="30" spans="2:19" ht="15.6" x14ac:dyDescent="0.3">
      <c r="E30" s="16" t="s">
        <v>21</v>
      </c>
      <c r="F30" s="16"/>
      <c r="G30" s="16"/>
      <c r="H30" s="16"/>
      <c r="I30" s="16"/>
      <c r="J30" s="16"/>
      <c r="K30" s="16"/>
      <c r="L30" s="68">
        <f>S26</f>
        <v>0</v>
      </c>
      <c r="M30" s="69"/>
    </row>
    <row r="31" spans="2:19" ht="6" customHeight="1" x14ac:dyDescent="0.3">
      <c r="E31" s="16"/>
      <c r="F31" s="16"/>
      <c r="G31" s="16"/>
      <c r="H31" s="16"/>
      <c r="I31" s="16"/>
      <c r="J31" s="16"/>
      <c r="K31" s="16"/>
      <c r="L31" s="16"/>
      <c r="M31" s="16"/>
    </row>
    <row r="32" spans="2:19" ht="18" x14ac:dyDescent="0.3">
      <c r="E32" s="17" t="s">
        <v>22</v>
      </c>
      <c r="F32" s="16"/>
      <c r="G32" s="16"/>
      <c r="H32" s="16"/>
      <c r="I32" s="16"/>
      <c r="J32" s="16"/>
      <c r="K32" s="16"/>
      <c r="L32" s="70">
        <f>(L28-L30)/L28</f>
        <v>1</v>
      </c>
      <c r="M32" s="70"/>
    </row>
    <row r="34" spans="4:5" ht="15.6" x14ac:dyDescent="0.3">
      <c r="D34" s="57"/>
      <c r="E34" s="23" t="s">
        <v>25</v>
      </c>
    </row>
  </sheetData>
  <mergeCells count="14">
    <mergeCell ref="C8:E8"/>
    <mergeCell ref="C10:E10"/>
    <mergeCell ref="L28:M28"/>
    <mergeCell ref="F2:F3"/>
    <mergeCell ref="G2:H2"/>
    <mergeCell ref="I2:J2"/>
    <mergeCell ref="K2:L2"/>
    <mergeCell ref="M2:N2"/>
    <mergeCell ref="F1:R1"/>
    <mergeCell ref="L30:M30"/>
    <mergeCell ref="L32:M32"/>
    <mergeCell ref="Q2:R2"/>
    <mergeCell ref="F13:H13"/>
    <mergeCell ref="O2:P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User</cp:lastModifiedBy>
  <dcterms:created xsi:type="dcterms:W3CDTF">2017-03-30T21:20:44Z</dcterms:created>
  <dcterms:modified xsi:type="dcterms:W3CDTF">2022-04-02T08:03:26Z</dcterms:modified>
</cp:coreProperties>
</file>