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AMÓWIENIA\Zamówienia 2020pow. 30 tys. euro\6. Śmieci\"/>
    </mc:Choice>
  </mc:AlternateContent>
  <xr:revisionPtr revIDLastSave="0" documentId="8_{44EDD77A-B590-4932-AD57-BA1336AAB9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ny jednostkowe za 1 Mg" sheetId="1" r:id="rId1"/>
    <sheet name="Tabela nr 1" sheetId="2" r:id="rId2"/>
    <sheet name="Tabela nr 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C6" i="3" l="1"/>
  <c r="E12" i="3"/>
  <c r="E11" i="3"/>
  <c r="E10" i="3"/>
  <c r="E9" i="3"/>
  <c r="E7" i="3"/>
  <c r="E6" i="3"/>
  <c r="C7" i="3"/>
  <c r="C8" i="3"/>
  <c r="C9" i="3"/>
  <c r="C10" i="3"/>
  <c r="C11" i="3"/>
  <c r="C12" i="3"/>
  <c r="C11" i="2"/>
  <c r="C13" i="3" l="1"/>
  <c r="D8" i="3" s="1"/>
  <c r="D11" i="3" l="1"/>
  <c r="D7" i="3"/>
  <c r="D6" i="3"/>
  <c r="D9" i="3"/>
  <c r="D12" i="3"/>
  <c r="D10" i="3"/>
  <c r="F6" i="3" l="1"/>
  <c r="G12" i="3" s="1"/>
  <c r="D13" i="3"/>
  <c r="G10" i="3" l="1"/>
  <c r="G6" i="3"/>
  <c r="H6" i="3" s="1"/>
  <c r="I6" i="3" s="1"/>
  <c r="G9" i="3"/>
  <c r="H9" i="3" s="1"/>
  <c r="I9" i="3" s="1"/>
  <c r="G8" i="3"/>
  <c r="H8" i="3" s="1"/>
  <c r="I8" i="3" s="1"/>
  <c r="G11" i="3"/>
  <c r="H11" i="3" s="1"/>
  <c r="I11" i="3" s="1"/>
  <c r="G7" i="3"/>
  <c r="H7" i="3" s="1"/>
  <c r="I7" i="3" s="1"/>
  <c r="H10" i="3"/>
  <c r="I10" i="3" s="1"/>
  <c r="H12" i="3"/>
  <c r="I12" i="3" s="1"/>
  <c r="G13" i="3" l="1"/>
  <c r="I13" i="3"/>
  <c r="H13" i="3"/>
</calcChain>
</file>

<file path=xl/sharedStrings.xml><?xml version="1.0" encoding="utf-8"?>
<sst xmlns="http://schemas.openxmlformats.org/spreadsheetml/2006/main" count="50" uniqueCount="30">
  <si>
    <t>kategoria odpadów</t>
  </si>
  <si>
    <t>SUMA</t>
  </si>
  <si>
    <t>TABELA NR 1</t>
  </si>
  <si>
    <t xml:space="preserve">masa odpadów dla całego okresu umowy </t>
  </si>
  <si>
    <t>A</t>
  </si>
  <si>
    <t>B</t>
  </si>
  <si>
    <t>C</t>
  </si>
  <si>
    <t>w Mg</t>
  </si>
  <si>
    <t>TABELA NR 2</t>
  </si>
  <si>
    <t>% udział w masie odpadów ogółem</t>
  </si>
  <si>
    <t xml:space="preserve">E  = A x D </t>
  </si>
  <si>
    <t>F = E x 8%</t>
  </si>
  <si>
    <t>G = E + F</t>
  </si>
  <si>
    <t>D = (B1xC1+B2xC2+…B8xC8) / (B1+B2+….B8)</t>
  </si>
  <si>
    <t>Lp</t>
  </si>
  <si>
    <t>cena jednostkowa netto za 1 Mg</t>
  </si>
  <si>
    <t>cena jednostkowa netto za 1Mg</t>
  </si>
  <si>
    <t>średnia ważona cen jednostkowych netto za 1Mg</t>
  </si>
  <si>
    <t xml:space="preserve">    netto</t>
  </si>
  <si>
    <t xml:space="preserve">   VAT 8%</t>
  </si>
  <si>
    <t xml:space="preserve">   brutto</t>
  </si>
  <si>
    <t>szacunkowa cena usługi</t>
  </si>
  <si>
    <t xml:space="preserve">odpady komunalne niesegregowane (zmieszane) </t>
  </si>
  <si>
    <t xml:space="preserve">papier - obejmujący opakowania z papieru i tektury </t>
  </si>
  <si>
    <t xml:space="preserve">tworzywa sztuczne, metale – obejmujące opakowania z tworzyw sztucznych, metali oraz odpady opakowaniowe wielomateriałowe </t>
  </si>
  <si>
    <t>szkło - obejmujące opakowania ze szkła</t>
  </si>
  <si>
    <t xml:space="preserve">bioodpady </t>
  </si>
  <si>
    <t xml:space="preserve">odpady wielkogabarytowe (w tym meble) </t>
  </si>
  <si>
    <t xml:space="preserve">zużyte urządzenia eklektyczne i elektroniczne </t>
  </si>
  <si>
    <t>prognozowana masa odpadów w okresie od 01.07.2020 do 31.12.2021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</si>
</sst>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C3" sqref="C3"/>
    </sheetView>
  </sheetViews>
  <sheetFormatPr defaultRowHeight="15" x14ac:dyDescent="0.25"/>
  <cols>
    <col min="2" max="2" width="79.140625" customWidth="1"/>
    <col min="3" max="3" width="17.7109375" customWidth="1"/>
  </cols>
  <sheetData>
    <row r="1" spans="1:4" ht="15.75" x14ac:dyDescent="0.25">
      <c r="A1" s="23" t="s">
        <v>14</v>
      </c>
      <c r="B1" s="25" t="s">
        <v>0</v>
      </c>
      <c r="C1" s="27" t="s">
        <v>15</v>
      </c>
      <c r="D1" s="5"/>
    </row>
    <row r="2" spans="1:4" ht="37.5" customHeight="1" thickBot="1" x14ac:dyDescent="0.3">
      <c r="A2" s="24"/>
      <c r="B2" s="26"/>
      <c r="C2" s="28"/>
      <c r="D2" s="5"/>
    </row>
    <row r="3" spans="1:4" ht="32.1" customHeight="1" thickBot="1" x14ac:dyDescent="0.3">
      <c r="A3" s="8">
        <v>1</v>
      </c>
      <c r="B3" s="22" t="s">
        <v>22</v>
      </c>
      <c r="C3" s="21"/>
    </row>
    <row r="4" spans="1:4" ht="32.1" customHeight="1" thickBot="1" x14ac:dyDescent="0.3">
      <c r="A4" s="8">
        <v>2</v>
      </c>
      <c r="B4" s="22" t="s">
        <v>23</v>
      </c>
      <c r="C4" s="21"/>
    </row>
    <row r="5" spans="1:4" ht="32.1" customHeight="1" thickBot="1" x14ac:dyDescent="0.3">
      <c r="A5" s="8">
        <v>3</v>
      </c>
      <c r="B5" s="22" t="s">
        <v>25</v>
      </c>
      <c r="C5" s="21"/>
    </row>
    <row r="6" spans="1:4" ht="32.1" customHeight="1" thickBot="1" x14ac:dyDescent="0.3">
      <c r="A6" s="8">
        <v>4</v>
      </c>
      <c r="B6" s="22" t="s">
        <v>24</v>
      </c>
      <c r="C6" s="21"/>
    </row>
    <row r="7" spans="1:4" ht="32.1" customHeight="1" thickBot="1" x14ac:dyDescent="0.3">
      <c r="A7" s="8">
        <v>5</v>
      </c>
      <c r="B7" s="22" t="s">
        <v>26</v>
      </c>
      <c r="C7" s="21"/>
    </row>
    <row r="8" spans="1:4" ht="32.1" customHeight="1" thickBot="1" x14ac:dyDescent="0.3">
      <c r="A8" s="8">
        <v>6</v>
      </c>
      <c r="B8" s="22" t="s">
        <v>27</v>
      </c>
      <c r="C8" s="21"/>
    </row>
    <row r="9" spans="1:4" ht="32.1" customHeight="1" thickBot="1" x14ac:dyDescent="0.3">
      <c r="A9" s="8">
        <v>7</v>
      </c>
      <c r="B9" s="22" t="s">
        <v>28</v>
      </c>
      <c r="C9" s="21"/>
    </row>
    <row r="10" spans="1:4" ht="32.1" customHeight="1" thickBot="1" x14ac:dyDescent="0.3">
      <c r="A10" s="8">
        <v>8</v>
      </c>
      <c r="B10" s="12" t="s">
        <v>1</v>
      </c>
      <c r="C10" s="14"/>
    </row>
  </sheetData>
  <sheetProtection algorithmName="SHA-512" hashValue="BJXDErBNYGvhZ9+xmHKjjvqB6UgzeDr77aeCkIQRlArK1B5m8eVq203OaZpOU3I1IP7hfWa+mmddU+n0wySxzQ==" saltValue="m/Q1RrkiNp03cEx9Zz8EJQ==" spinCount="100000" sheet="1" objects="1" scenarios="1"/>
  <protectedRanges>
    <protectedRange sqref="C3:C9" name="Rozstęp1"/>
  </protectedRanges>
  <mergeCells count="3">
    <mergeCell ref="A1:A2"/>
    <mergeCell ref="B1:B2"/>
    <mergeCell ref="C1:C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E7" sqref="E7"/>
    </sheetView>
  </sheetViews>
  <sheetFormatPr defaultRowHeight="15.75" x14ac:dyDescent="0.25"/>
  <cols>
    <col min="1" max="1" width="5.85546875" style="4" customWidth="1"/>
    <col min="2" max="2" width="65.5703125" style="4" customWidth="1"/>
    <col min="3" max="3" width="21.28515625" style="4" customWidth="1"/>
    <col min="4" max="16384" width="9.140625" style="4"/>
  </cols>
  <sheetData>
    <row r="1" spans="1:3" ht="16.5" thickBot="1" x14ac:dyDescent="0.3">
      <c r="A1" s="16" t="s">
        <v>2</v>
      </c>
    </row>
    <row r="2" spans="1:3" ht="79.5" thickBot="1" x14ac:dyDescent="0.3">
      <c r="A2" s="23" t="s">
        <v>14</v>
      </c>
      <c r="B2" s="25" t="s">
        <v>0</v>
      </c>
      <c r="C2" s="1" t="s">
        <v>29</v>
      </c>
    </row>
    <row r="3" spans="1:3" ht="16.5" thickBot="1" x14ac:dyDescent="0.3">
      <c r="A3" s="24"/>
      <c r="B3" s="26"/>
      <c r="C3" s="17" t="s">
        <v>7</v>
      </c>
    </row>
    <row r="4" spans="1:3" ht="32.1" customHeight="1" thickBot="1" x14ac:dyDescent="0.3">
      <c r="A4" s="18">
        <v>1</v>
      </c>
      <c r="B4" s="22" t="s">
        <v>22</v>
      </c>
      <c r="C4" s="19">
        <v>2500</v>
      </c>
    </row>
    <row r="5" spans="1:3" ht="32.1" customHeight="1" thickBot="1" x14ac:dyDescent="0.3">
      <c r="A5" s="18">
        <v>2</v>
      </c>
      <c r="B5" s="22" t="s">
        <v>23</v>
      </c>
      <c r="C5" s="19">
        <v>90</v>
      </c>
    </row>
    <row r="6" spans="1:3" ht="32.1" customHeight="1" thickBot="1" x14ac:dyDescent="0.3">
      <c r="A6" s="18">
        <v>3</v>
      </c>
      <c r="B6" s="22" t="s">
        <v>25</v>
      </c>
      <c r="C6" s="19">
        <v>216</v>
      </c>
    </row>
    <row r="7" spans="1:3" ht="50.1" customHeight="1" thickBot="1" x14ac:dyDescent="0.3">
      <c r="A7" s="18">
        <v>4</v>
      </c>
      <c r="B7" s="22" t="s">
        <v>24</v>
      </c>
      <c r="C7" s="19">
        <v>200</v>
      </c>
    </row>
    <row r="8" spans="1:3" ht="32.1" customHeight="1" thickBot="1" x14ac:dyDescent="0.3">
      <c r="A8" s="18">
        <v>5</v>
      </c>
      <c r="B8" s="22" t="s">
        <v>26</v>
      </c>
      <c r="C8" s="19">
        <v>50</v>
      </c>
    </row>
    <row r="9" spans="1:3" ht="32.1" customHeight="1" thickBot="1" x14ac:dyDescent="0.3">
      <c r="A9" s="18">
        <v>6</v>
      </c>
      <c r="B9" s="22" t="s">
        <v>27</v>
      </c>
      <c r="C9" s="19">
        <v>160</v>
      </c>
    </row>
    <row r="10" spans="1:3" ht="32.1" customHeight="1" thickBot="1" x14ac:dyDescent="0.3">
      <c r="A10" s="18">
        <v>7</v>
      </c>
      <c r="B10" s="22" t="s">
        <v>28</v>
      </c>
      <c r="C10" s="19">
        <v>47</v>
      </c>
    </row>
    <row r="11" spans="1:3" ht="32.1" customHeight="1" thickBot="1" x14ac:dyDescent="0.3">
      <c r="A11" s="20">
        <v>9</v>
      </c>
      <c r="B11" s="12" t="s">
        <v>1</v>
      </c>
      <c r="C11" s="15">
        <f>SUM(C4:C10)</f>
        <v>3263</v>
      </c>
    </row>
  </sheetData>
  <sheetProtection algorithmName="SHA-512" hashValue="Dey4YLB2dc+XyA1pYirN6ZVG6rdAJQCjF5OQmP/3vnl/1TQnLN1/N4wKJrcoqlrXMYUkouMtD0y5Lx4/pBjjkA==" saltValue="JbgFDSA5+8t2YoK0dEQwiA==" spinCount="100000" sheet="1" objects="1" scenarios="1"/>
  <mergeCells count="2">
    <mergeCell ref="A2:A3"/>
    <mergeCell ref="B2:B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3"/>
  <sheetViews>
    <sheetView topLeftCell="A5" workbookViewId="0">
      <selection activeCell="E7" sqref="E7"/>
    </sheetView>
  </sheetViews>
  <sheetFormatPr defaultRowHeight="15.75" x14ac:dyDescent="0.25"/>
  <cols>
    <col min="1" max="1" width="4.5703125" style="4" customWidth="1"/>
    <col min="2" max="2" width="66.7109375" style="4" customWidth="1"/>
    <col min="3" max="3" width="14" style="4" customWidth="1"/>
    <col min="4" max="4" width="11.5703125" style="4" customWidth="1"/>
    <col min="5" max="5" width="11.85546875" style="4" customWidth="1"/>
    <col min="6" max="6" width="19.85546875" style="4" customWidth="1"/>
    <col min="7" max="7" width="14" style="4" bestFit="1" customWidth="1"/>
    <col min="8" max="8" width="12.85546875" style="4" customWidth="1"/>
    <col min="9" max="9" width="14" style="4" bestFit="1" customWidth="1"/>
    <col min="10" max="16384" width="9.140625" style="4"/>
  </cols>
  <sheetData>
    <row r="2" spans="1:9" ht="16.5" thickBot="1" x14ac:dyDescent="0.3">
      <c r="A2" s="3" t="s">
        <v>8</v>
      </c>
    </row>
    <row r="3" spans="1:9" s="5" customFormat="1" ht="16.5" thickBot="1" x14ac:dyDescent="0.3">
      <c r="A3" s="25" t="s">
        <v>14</v>
      </c>
      <c r="B3" s="25" t="s">
        <v>0</v>
      </c>
      <c r="C3" s="27" t="s">
        <v>3</v>
      </c>
      <c r="D3" s="27" t="s">
        <v>9</v>
      </c>
      <c r="E3" s="27" t="s">
        <v>16</v>
      </c>
      <c r="F3" s="27" t="s">
        <v>17</v>
      </c>
      <c r="G3" s="30" t="s">
        <v>21</v>
      </c>
      <c r="H3" s="31"/>
      <c r="I3" s="32"/>
    </row>
    <row r="4" spans="1:9" s="5" customFormat="1" ht="74.25" customHeight="1" thickBot="1" x14ac:dyDescent="0.3">
      <c r="A4" s="29"/>
      <c r="B4" s="29"/>
      <c r="C4" s="28"/>
      <c r="D4" s="28"/>
      <c r="E4" s="28"/>
      <c r="F4" s="28"/>
      <c r="G4" s="2" t="s">
        <v>18</v>
      </c>
      <c r="H4" s="2" t="s">
        <v>19</v>
      </c>
      <c r="I4" s="2" t="s">
        <v>20</v>
      </c>
    </row>
    <row r="5" spans="1:9" ht="63.75" thickBot="1" x14ac:dyDescent="0.3">
      <c r="A5" s="26"/>
      <c r="B5" s="26"/>
      <c r="C5" s="6" t="s">
        <v>4</v>
      </c>
      <c r="D5" s="6" t="s">
        <v>5</v>
      </c>
      <c r="E5" s="6" t="s">
        <v>6</v>
      </c>
      <c r="F5" s="7" t="s">
        <v>13</v>
      </c>
      <c r="G5" s="6" t="s">
        <v>10</v>
      </c>
      <c r="H5" s="6" t="s">
        <v>11</v>
      </c>
      <c r="I5" s="6" t="s">
        <v>12</v>
      </c>
    </row>
    <row r="6" spans="1:9" ht="35.1" customHeight="1" thickBot="1" x14ac:dyDescent="0.3">
      <c r="A6" s="8">
        <v>1</v>
      </c>
      <c r="B6" s="22" t="s">
        <v>22</v>
      </c>
      <c r="C6" s="11">
        <f>'Tabela nr 1'!C4</f>
        <v>2500</v>
      </c>
      <c r="D6" s="9">
        <f t="shared" ref="D6:D12" si="0">(C6*100)/$C$13</f>
        <v>76.616610481152307</v>
      </c>
      <c r="E6" s="10">
        <f>'ceny jednostkowe za 1 Mg'!C3</f>
        <v>0</v>
      </c>
      <c r="F6" s="33">
        <f>ROUND((D6*E6+D7*E7+D8*E8+D9*E9+D10*E10+D11*E11+D12*E12)/(D6+D7+D8+D9+D10+D11+D12),2)</f>
        <v>0</v>
      </c>
      <c r="G6" s="11">
        <f>ROUND(C6*$F$6,2)</f>
        <v>0</v>
      </c>
      <c r="H6" s="11">
        <f>ROUND(G6*8%,2)</f>
        <v>0</v>
      </c>
      <c r="I6" s="11">
        <f>G6+H6</f>
        <v>0</v>
      </c>
    </row>
    <row r="7" spans="1:9" ht="35.1" customHeight="1" thickBot="1" x14ac:dyDescent="0.3">
      <c r="A7" s="8">
        <v>2</v>
      </c>
      <c r="B7" s="22" t="s">
        <v>23</v>
      </c>
      <c r="C7" s="11">
        <f>'Tabela nr 1'!C5</f>
        <v>90</v>
      </c>
      <c r="D7" s="9">
        <f t="shared" si="0"/>
        <v>2.7581979773214833</v>
      </c>
      <c r="E7" s="10">
        <f>'ceny jednostkowe za 1 Mg'!C4</f>
        <v>0</v>
      </c>
      <c r="F7" s="34"/>
      <c r="G7" s="11">
        <f t="shared" ref="G7:G12" si="1">ROUND(C7*$F$6,2)</f>
        <v>0</v>
      </c>
      <c r="H7" s="11">
        <f t="shared" ref="H7:H12" si="2">ROUND(G7*8%,2)</f>
        <v>0</v>
      </c>
      <c r="I7" s="11">
        <f t="shared" ref="I7:I12" si="3">G7+H7</f>
        <v>0</v>
      </c>
    </row>
    <row r="8" spans="1:9" ht="35.1" customHeight="1" thickBot="1" x14ac:dyDescent="0.3">
      <c r="A8" s="8">
        <v>3</v>
      </c>
      <c r="B8" s="22" t="s">
        <v>25</v>
      </c>
      <c r="C8" s="11">
        <f>'Tabela nr 1'!C6</f>
        <v>216</v>
      </c>
      <c r="D8" s="9">
        <f t="shared" si="0"/>
        <v>6.6196751455715601</v>
      </c>
      <c r="E8" s="10">
        <f>'ceny jednostkowe za 1 Mg'!C5</f>
        <v>0</v>
      </c>
      <c r="F8" s="34"/>
      <c r="G8" s="11">
        <f t="shared" si="1"/>
        <v>0</v>
      </c>
      <c r="H8" s="11">
        <f t="shared" si="2"/>
        <v>0</v>
      </c>
      <c r="I8" s="11">
        <f t="shared" si="3"/>
        <v>0</v>
      </c>
    </row>
    <row r="9" spans="1:9" ht="50.1" customHeight="1" thickBot="1" x14ac:dyDescent="0.3">
      <c r="A9" s="8">
        <v>4</v>
      </c>
      <c r="B9" s="22" t="s">
        <v>24</v>
      </c>
      <c r="C9" s="11">
        <f>'Tabela nr 1'!C7</f>
        <v>200</v>
      </c>
      <c r="D9" s="9">
        <f t="shared" si="0"/>
        <v>6.1293288384921851</v>
      </c>
      <c r="E9" s="10">
        <f>'ceny jednostkowe za 1 Mg'!C6</f>
        <v>0</v>
      </c>
      <c r="F9" s="34"/>
      <c r="G9" s="11">
        <f t="shared" si="1"/>
        <v>0</v>
      </c>
      <c r="H9" s="11">
        <f t="shared" si="2"/>
        <v>0</v>
      </c>
      <c r="I9" s="11">
        <f t="shared" si="3"/>
        <v>0</v>
      </c>
    </row>
    <row r="10" spans="1:9" ht="35.1" customHeight="1" thickBot="1" x14ac:dyDescent="0.3">
      <c r="A10" s="8">
        <v>5</v>
      </c>
      <c r="B10" s="22" t="s">
        <v>26</v>
      </c>
      <c r="C10" s="11">
        <f>'Tabela nr 1'!C8</f>
        <v>50</v>
      </c>
      <c r="D10" s="9">
        <f t="shared" si="0"/>
        <v>1.5323322096230463</v>
      </c>
      <c r="E10" s="10">
        <f>'ceny jednostkowe za 1 Mg'!C7</f>
        <v>0</v>
      </c>
      <c r="F10" s="34"/>
      <c r="G10" s="11">
        <f t="shared" si="1"/>
        <v>0</v>
      </c>
      <c r="H10" s="11">
        <f t="shared" si="2"/>
        <v>0</v>
      </c>
      <c r="I10" s="11">
        <f t="shared" si="3"/>
        <v>0</v>
      </c>
    </row>
    <row r="11" spans="1:9" ht="35.1" customHeight="1" thickBot="1" x14ac:dyDescent="0.3">
      <c r="A11" s="8">
        <v>6</v>
      </c>
      <c r="B11" s="22" t="s">
        <v>27</v>
      </c>
      <c r="C11" s="11">
        <f>'Tabela nr 1'!C9</f>
        <v>160</v>
      </c>
      <c r="D11" s="9">
        <f t="shared" si="0"/>
        <v>4.9034630707937481</v>
      </c>
      <c r="E11" s="10">
        <f>'ceny jednostkowe za 1 Mg'!C8</f>
        <v>0</v>
      </c>
      <c r="F11" s="34"/>
      <c r="G11" s="11">
        <f t="shared" si="1"/>
        <v>0</v>
      </c>
      <c r="H11" s="11">
        <f t="shared" si="2"/>
        <v>0</v>
      </c>
      <c r="I11" s="11">
        <f t="shared" si="3"/>
        <v>0</v>
      </c>
    </row>
    <row r="12" spans="1:9" ht="35.1" customHeight="1" thickBot="1" x14ac:dyDescent="0.3">
      <c r="A12" s="8">
        <v>7</v>
      </c>
      <c r="B12" s="22" t="s">
        <v>28</v>
      </c>
      <c r="C12" s="11">
        <f>'Tabela nr 1'!C10</f>
        <v>47</v>
      </c>
      <c r="D12" s="9">
        <f t="shared" si="0"/>
        <v>1.4403922770456634</v>
      </c>
      <c r="E12" s="10">
        <f>'ceny jednostkowe za 1 Mg'!C9</f>
        <v>0</v>
      </c>
      <c r="F12" s="34"/>
      <c r="G12" s="11">
        <f t="shared" si="1"/>
        <v>0</v>
      </c>
      <c r="H12" s="11">
        <f t="shared" si="2"/>
        <v>0</v>
      </c>
      <c r="I12" s="11">
        <f t="shared" si="3"/>
        <v>0</v>
      </c>
    </row>
    <row r="13" spans="1:9" ht="32.1" customHeight="1" thickBot="1" x14ac:dyDescent="0.3">
      <c r="A13" s="8">
        <v>9</v>
      </c>
      <c r="B13" s="12" t="s">
        <v>1</v>
      </c>
      <c r="C13" s="15">
        <f>SUM(C6:C12)</f>
        <v>3263</v>
      </c>
      <c r="D13" s="13">
        <f>SUM(D6:D12)</f>
        <v>100</v>
      </c>
      <c r="E13" s="14"/>
      <c r="F13" s="14"/>
      <c r="G13" s="15">
        <f>SUM(G6:G12)</f>
        <v>0</v>
      </c>
      <c r="H13" s="15">
        <f>SUM(H6:H12)</f>
        <v>0</v>
      </c>
      <c r="I13" s="15">
        <f>SUM(I6:I12)</f>
        <v>0</v>
      </c>
    </row>
  </sheetData>
  <sheetProtection algorithmName="SHA-512" hashValue="Uem77li2vzxVmsyrI/yEkoxvfF6plcZnqrlpPcY+bVcpMJM9uYb3ozhT+nniv+LloXoNDM48VDOeEQY6ivwBEQ==" saltValue="t7DvRUuaIyFhSDRkmYAAeg==" spinCount="100000" sheet="1" objects="1" scenarios="1"/>
  <mergeCells count="8">
    <mergeCell ref="B3:B5"/>
    <mergeCell ref="A3:A5"/>
    <mergeCell ref="G3:I3"/>
    <mergeCell ref="F6:F12"/>
    <mergeCell ref="C3:C4"/>
    <mergeCell ref="D3:D4"/>
    <mergeCell ref="E3:E4"/>
    <mergeCell ref="F3:F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ceny jednostkowe za 1 Mg</vt:lpstr>
      <vt:lpstr>Tabela nr 1</vt:lpstr>
      <vt:lpstr>Tabela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</dc:creator>
  <cp:lastModifiedBy>Milena Karczewska</cp:lastModifiedBy>
  <dcterms:created xsi:type="dcterms:W3CDTF">2019-11-07T10:32:58Z</dcterms:created>
  <dcterms:modified xsi:type="dcterms:W3CDTF">2020-05-13T18:32:45Z</dcterms:modified>
</cp:coreProperties>
</file>